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SBIG\Desktop\financije\2024\"/>
    </mc:Choice>
  </mc:AlternateContent>
  <bookViews>
    <workbookView xWindow="0" yWindow="0" windowWidth="28800" windowHeight="13020" tabRatio="599" firstSheet="1" activeTab="1"/>
  </bookViews>
  <sheets>
    <sheet name="Prihodi" sheetId="1" state="hidden" r:id="rId1"/>
    <sheet name="Rashodi" sheetId="2" r:id="rId2"/>
    <sheet name="Broj djece" sheetId="3" state="hidden" r:id="rId3"/>
    <sheet name="Zaduženja roditelja" sheetId="4" state="hidden" r:id="rId4"/>
    <sheet name="Obračun " sheetId="5" state="hidden" r:id="rId5"/>
    <sheet name="Sheet1" sheetId="6" r:id="rId6"/>
  </sheets>
  <calcPr calcId="162913"/>
</workbook>
</file>

<file path=xl/calcChain.xml><?xml version="1.0" encoding="utf-8"?>
<calcChain xmlns="http://schemas.openxmlformats.org/spreadsheetml/2006/main">
  <c r="E3" i="3" l="1"/>
  <c r="B9" i="3"/>
  <c r="C9" i="3" s="1"/>
  <c r="G9" i="3"/>
  <c r="H9" i="3"/>
  <c r="I9" i="3"/>
  <c r="J9" i="3"/>
  <c r="K9" i="3"/>
  <c r="L9" i="3"/>
  <c r="M9" i="3"/>
  <c r="N9" i="3"/>
  <c r="O9" i="3"/>
  <c r="P9" i="3"/>
  <c r="Q9" i="3"/>
  <c r="R9" i="3"/>
  <c r="E6" i="5"/>
  <c r="E10" i="5" s="1"/>
  <c r="E21" i="5"/>
  <c r="G21" i="5"/>
  <c r="H21" i="5"/>
  <c r="I21" i="5"/>
  <c r="K24" i="5"/>
  <c r="C4" i="4"/>
  <c r="C5" i="4"/>
  <c r="C6" i="4"/>
  <c r="C7" i="4"/>
  <c r="D8" i="4"/>
  <c r="E8" i="4"/>
  <c r="F8" i="4"/>
  <c r="G8" i="4"/>
  <c r="H8" i="4"/>
  <c r="I8" i="4"/>
  <c r="J8" i="4"/>
  <c r="K8" i="4"/>
  <c r="L8" i="4"/>
  <c r="M8" i="4"/>
  <c r="N8" i="4"/>
  <c r="O8" i="4"/>
  <c r="C8" i="4" l="1"/>
  <c r="D9" i="3"/>
  <c r="E11" i="5" s="1"/>
  <c r="E12" i="5" s="1"/>
</calcChain>
</file>

<file path=xl/comments1.xml><?xml version="1.0" encoding="utf-8"?>
<comments xmlns="http://schemas.openxmlformats.org/spreadsheetml/2006/main">
  <authors>
    <author>Slavica Bozic</author>
  </authors>
  <commentList>
    <comment ref="A96" authorId="0" shapeId="0">
      <text>
        <r>
          <rPr>
            <b/>
            <sz val="8"/>
            <color indexed="81"/>
            <rFont val="Tahoma"/>
            <charset val="1"/>
          </rPr>
          <t>Slavica Bozic: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<sst xmlns="http://schemas.openxmlformats.org/spreadsheetml/2006/main" count="464" uniqueCount="265">
  <si>
    <t>Rashodi:</t>
  </si>
  <si>
    <t>Neutrošena sredstva:</t>
  </si>
  <si>
    <t>Predmet nabave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</si>
  <si>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</si>
  <si>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</si>
  <si>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</si>
  <si>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</si>
  <si>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</si>
  <si>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</si>
  <si>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</si>
  <si>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</si>
  <si>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Izrav.ugovar.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</si>
  <si>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</si>
  <si>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</si>
  <si>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</si>
  <si>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</si>
  <si>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</si>
  <si>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</si>
  <si>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</si>
  <si>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</si>
  <si>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</si>
  <si>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</si>
  <si>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</si>
  <si>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</si>
  <si>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</si>
  <si>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</si>
  <si>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</si>
  <si>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</si>
  <si>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</si>
  <si>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</si>
  <si>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</si>
  <si>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</si>
  <si>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</si>
  <si>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</si>
  <si>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</si>
  <si>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</si>
  <si>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</si>
  <si>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</si>
  <si>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</si>
  <si>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</si>
  <si>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</si>
  <si>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</si>
  <si>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</si>
  <si>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</si>
  <si>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</si>
  <si>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</si>
  <si>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</si>
  <si>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</si>
  <si>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</si>
  <si>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</si>
  <si>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</si>
  <si>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</si>
  <si>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</si>
  <si>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</si>
  <si>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  <charset val="238"/>
      </rPr>
      <t>(1x2)</t>
    </r>
    <r>
      <rPr>
        <b/>
        <sz val="8.5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</si>
  <si>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</si>
  <si>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  <charset val="238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</si>
  <si>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</si>
  <si>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</si>
  <si>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</si>
  <si>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</si>
  <si>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  <charset val="238"/>
      </rPr>
      <t>(5+6+7+8-9-10)</t>
    </r>
  </si>
  <si>
    <t>stolarija</t>
  </si>
  <si>
    <t>adap.kuh.</t>
  </si>
  <si>
    <t>Početno stanje 01.01.2010.</t>
  </si>
  <si>
    <t>Razlika tekuće godine + PS</t>
  </si>
  <si>
    <t>Evidencijski broj nabave</t>
  </si>
  <si>
    <t>Vrsta postupka javne nabave</t>
  </si>
  <si>
    <t>Sklapa li se ugovor o javnnoj nabavi ili okvirni sporazum</t>
  </si>
  <si>
    <t>Planirani početak postupka</t>
  </si>
  <si>
    <t>Planirano trajanje ugovora o javnoj nabavi ili okvirnog sporazuma</t>
  </si>
  <si>
    <t>-</t>
  </si>
  <si>
    <t>Procjenjena vrijednost bez PDV-a</t>
  </si>
  <si>
    <t xml:space="preserve">OSNOVNA ŠKOLA STJEPANA BASARIČEKA </t>
  </si>
  <si>
    <t>MILKE TRNINE 14, 10310 IVANIĆ-GRAD</t>
  </si>
  <si>
    <t>OIB 98576739812</t>
  </si>
  <si>
    <t>Izrav. ugovor</t>
  </si>
  <si>
    <t>Izrav. ugovaranje</t>
  </si>
  <si>
    <t>Ravnateljica:</t>
  </si>
  <si>
    <t>Temeljem članka 20. Zakona o javnoj nabavi (NN br. 90/11. 83/13. 143/13. i 13/14.) i članka 39. Statuta škole na</t>
  </si>
  <si>
    <t>Usluge platnog promete</t>
  </si>
  <si>
    <t>Vlatka Koletić</t>
  </si>
  <si>
    <t>2 godine</t>
  </si>
  <si>
    <t>okvirni sporazum</t>
  </si>
  <si>
    <t>otvoreni postupak- provodi Zagrebačka županija</t>
  </si>
  <si>
    <t>Predsjednik Školskog odbora:</t>
  </si>
  <si>
    <t>Jadranko Bartolić</t>
  </si>
  <si>
    <t xml:space="preserve">           Jogurt</t>
  </si>
  <si>
    <t xml:space="preserve">          Meso i mesne prerađevine</t>
  </si>
  <si>
    <t xml:space="preserve">          Piletina</t>
  </si>
  <si>
    <t xml:space="preserve">          Junetina, govedina, teletina</t>
  </si>
  <si>
    <t xml:space="preserve">          Mlijeko </t>
  </si>
  <si>
    <t xml:space="preserve">          Svinjetina</t>
  </si>
  <si>
    <t xml:space="preserve">          Suhomesnati i drugi kobasičarski proizvodi</t>
  </si>
  <si>
    <r>
      <t xml:space="preserve">          </t>
    </r>
    <r>
      <rPr>
        <b/>
        <sz val="9.35"/>
        <rFont val="Arial Narrow"/>
        <family val="2"/>
        <charset val="238"/>
      </rPr>
      <t>Osnovne prehramb. namirnice</t>
    </r>
    <r>
      <rPr>
        <sz val="9.35"/>
        <rFont val="Arial Narrow"/>
        <family val="2"/>
        <charset val="238"/>
      </rPr>
      <t xml:space="preserve"> (šećer,sol,brašno,ocat, riža, tjestenina, pšen.krupica,palenta,ulje,začini,cornfleks)</t>
    </r>
  </si>
  <si>
    <t xml:space="preserve">          Svježe povrće </t>
  </si>
  <si>
    <t xml:space="preserve">          Svježe voće  </t>
  </si>
  <si>
    <t xml:space="preserve">          Riba i riblje prerađevine</t>
  </si>
  <si>
    <t xml:space="preserve">          Mesne konzerve i mesni pripravci</t>
  </si>
  <si>
    <t>1.1.</t>
  </si>
  <si>
    <t>1.2.</t>
  </si>
  <si>
    <t>2.1.</t>
  </si>
  <si>
    <t>2.3.</t>
  </si>
  <si>
    <t>3.1.</t>
  </si>
  <si>
    <t>3.3.</t>
  </si>
  <si>
    <t>3.2.</t>
  </si>
  <si>
    <t>4.1.</t>
  </si>
  <si>
    <t>3.4.</t>
  </si>
  <si>
    <t>4.2.</t>
  </si>
  <si>
    <t>8.1.</t>
  </si>
  <si>
    <t>8.2.</t>
  </si>
  <si>
    <t>8.3.</t>
  </si>
  <si>
    <t>9.1.</t>
  </si>
  <si>
    <t>9.2.</t>
  </si>
  <si>
    <t>9.3.</t>
  </si>
  <si>
    <t>10.1.</t>
  </si>
  <si>
    <t>10.2.</t>
  </si>
  <si>
    <t>11.1.</t>
  </si>
  <si>
    <t>11.2.</t>
  </si>
  <si>
    <t>12.1.</t>
  </si>
  <si>
    <t>12.2.</t>
  </si>
  <si>
    <t>14.1.</t>
  </si>
  <si>
    <t>14.2.</t>
  </si>
  <si>
    <t xml:space="preserve">   Ostale računalne usluge</t>
  </si>
  <si>
    <t xml:space="preserve">    OSTALE USLUGE</t>
  </si>
  <si>
    <t xml:space="preserve">    Uredski materijal</t>
  </si>
  <si>
    <t xml:space="preserve">    Sredstva za čišćenje i održavanje</t>
  </si>
  <si>
    <t xml:space="preserve">    Materijal za highijenske potrebe</t>
  </si>
  <si>
    <t xml:space="preserve">    UREDSKI MATERIJAL I OSTALI       MAT.RASH.</t>
  </si>
  <si>
    <t xml:space="preserve">     RASHOD ZA MATERIJAL I ENERGIJU</t>
  </si>
  <si>
    <t xml:space="preserve">     MATERIJALNI RASHODI</t>
  </si>
  <si>
    <t xml:space="preserve">    Literatura</t>
  </si>
  <si>
    <t xml:space="preserve">    MATERIJAL I SIROVINE</t>
  </si>
  <si>
    <t xml:space="preserve">  NAMIRNICE</t>
  </si>
  <si>
    <t xml:space="preserve">         Ostali mliječni proizvodi (maslac, sirni namaz ,puding)</t>
  </si>
  <si>
    <t xml:space="preserve">     Plin</t>
  </si>
  <si>
    <t xml:space="preserve">    Električna energija</t>
  </si>
  <si>
    <t xml:space="preserve">   ENERGIJA</t>
  </si>
  <si>
    <t xml:space="preserve">   Peleti</t>
  </si>
  <si>
    <t xml:space="preserve">  MATERIJAL I DIJELOVI ZA TEKUĆE I INVESTICIJSKO ODRŽAVANJE</t>
  </si>
  <si>
    <t xml:space="preserve">   Materijal za tekuće i invest. održav. postrojenja i opreme</t>
  </si>
  <si>
    <t xml:space="preserve">   Materijal za tekuće i invest. održav. građev. objekta</t>
  </si>
  <si>
    <t xml:space="preserve">   Ostali materijal za tekuće i inv. održavanje</t>
  </si>
  <si>
    <t>14.3.</t>
  </si>
  <si>
    <t xml:space="preserve">     SITNI INVENTAR</t>
  </si>
  <si>
    <t xml:space="preserve">    Sitni inventar</t>
  </si>
  <si>
    <t xml:space="preserve">     SLUŽBENA, RADNA I ZAŠTITNA ODJEĆA I OBUĆA</t>
  </si>
  <si>
    <t xml:space="preserve">      RASHODI ZA USLUGE</t>
  </si>
  <si>
    <t xml:space="preserve">     USLUGE TELEFONA, POŠTE I PRIJEVOZA</t>
  </si>
  <si>
    <t xml:space="preserve">    Usluge telefona i telefaksa</t>
  </si>
  <si>
    <t xml:space="preserve">    Zaštitna odjeća i obuća</t>
  </si>
  <si>
    <t xml:space="preserve">    ZDRAVSTVENE USLUGE</t>
  </si>
  <si>
    <t xml:space="preserve">  Obvezni i preventivni pregledi zapos.</t>
  </si>
  <si>
    <t xml:space="preserve">   Laboratorijske usluge</t>
  </si>
  <si>
    <t xml:space="preserve">    RAČUNALNE USLUGE</t>
  </si>
  <si>
    <t xml:space="preserve"> Usluge ažuriranja računalnih baza</t>
  </si>
  <si>
    <t xml:space="preserve"> Ostale usluge nespomenute</t>
  </si>
  <si>
    <t xml:space="preserve">         FINANCIJSKI RASHODI</t>
  </si>
  <si>
    <t xml:space="preserve">     BANKARSKE USLUGE I USLUGE PLAT. PROMETA</t>
  </si>
  <si>
    <t xml:space="preserve">     Usluge banaka</t>
  </si>
  <si>
    <t xml:space="preserve">          RASHODI ZA NABAVU NEFINACIJSKE IMOVINE</t>
  </si>
  <si>
    <t xml:space="preserve">       DODATNA ULAGANJA NA GRAĐEVINSKIM OBJEKTIMA</t>
  </si>
  <si>
    <t xml:space="preserve">        RASHODI ZA NABAVU PROIZVEDENE   DUGOTRAJNE  IMOVINE</t>
  </si>
  <si>
    <t xml:space="preserve">      POSTRIJENJA I OPREMA</t>
  </si>
  <si>
    <t xml:space="preserve">     Glazbeni instrumenti</t>
  </si>
  <si>
    <t xml:space="preserve">     Uređaji, oprema  i strojevi za ostale namjene</t>
  </si>
  <si>
    <t xml:space="preserve">      KNJIGE</t>
  </si>
  <si>
    <t xml:space="preserve">    Knjige</t>
  </si>
  <si>
    <t>15112000-6</t>
  </si>
  <si>
    <t>15111000-9</t>
  </si>
  <si>
    <t>15300000-1</t>
  </si>
  <si>
    <t>15800000-6</t>
  </si>
  <si>
    <t>09310000-5</t>
  </si>
  <si>
    <t>09123000-7</t>
  </si>
  <si>
    <t xml:space="preserve">    Motorni benzin </t>
  </si>
  <si>
    <t>09132000-3</t>
  </si>
  <si>
    <t>09111400-4</t>
  </si>
  <si>
    <t>37310000-4</t>
  </si>
  <si>
    <t>22113000-5</t>
  </si>
  <si>
    <t>postupak jednostavne nabave</t>
  </si>
  <si>
    <t>15500000-3</t>
  </si>
  <si>
    <t xml:space="preserve">   Poštarina (pisma, tiskanice i sl.)</t>
  </si>
  <si>
    <t xml:space="preserve">  USLUGE TEKUĆEG I INVESTIC. ODRŽAVANJA</t>
  </si>
  <si>
    <t>Usluge tekućeg i invest. održavanja građ. objekata</t>
  </si>
  <si>
    <t>Usluge tekućeg i invest. održavanja opreme</t>
  </si>
  <si>
    <r>
      <t xml:space="preserve"> Osta</t>
    </r>
    <r>
      <rPr>
        <sz val="9"/>
        <rFont val="Arial Narrow"/>
        <family val="2"/>
        <charset val="238"/>
      </rPr>
      <t>le usluge tekuć. i invest. Održavanja</t>
    </r>
  </si>
  <si>
    <t xml:space="preserve">    Ostala uredska oprema i namještaj</t>
  </si>
  <si>
    <t>Sanacija parketa</t>
  </si>
  <si>
    <t>jednostavna nabava</t>
  </si>
  <si>
    <t>Konzervirano i smrz. voće i povrće</t>
  </si>
  <si>
    <t>RASHODI POSLOVANJA</t>
  </si>
  <si>
    <t xml:space="preserve">     Dodatna ulaganja na građ. objektima </t>
  </si>
  <si>
    <t>45432113-9</t>
  </si>
  <si>
    <t>30100000-0</t>
  </si>
  <si>
    <t>22800000-8</t>
  </si>
  <si>
    <t>39800000-0</t>
  </si>
  <si>
    <t>33760000-5</t>
  </si>
  <si>
    <t>30197000-6</t>
  </si>
  <si>
    <t>18110000-3</t>
  </si>
  <si>
    <t>64110000-0</t>
  </si>
  <si>
    <t xml:space="preserve">64200000-8                          </t>
  </si>
  <si>
    <t>85100000-0</t>
  </si>
  <si>
    <t>Kontinuirano, tijekom godine</t>
  </si>
  <si>
    <t>66110000-4</t>
  </si>
  <si>
    <t>72320000-4</t>
  </si>
  <si>
    <t>22200000-2</t>
  </si>
  <si>
    <t>15810000-9</t>
  </si>
  <si>
    <t>15551300-8</t>
  </si>
  <si>
    <t>15550000-8</t>
  </si>
  <si>
    <t>15542000-9</t>
  </si>
  <si>
    <t>15113000-3</t>
  </si>
  <si>
    <t>15131200-7</t>
  </si>
  <si>
    <t>44500000-5</t>
  </si>
  <si>
    <t>93900000-7</t>
  </si>
  <si>
    <t xml:space="preserve"> tijekom godine</t>
  </si>
  <si>
    <t>javna nabava- provodi škola</t>
  </si>
  <si>
    <t>NAKNADE GRAĐANIMA I KUĆANSTVIMA - UDŽBENICI</t>
  </si>
  <si>
    <t>Naknada građanima i kućanstvima uz proračuna</t>
  </si>
  <si>
    <t>Ostale naknada iz proračuna u naravi - udžbenici</t>
  </si>
  <si>
    <t>CPV</t>
  </si>
  <si>
    <t>22112000 Priručnici</t>
  </si>
  <si>
    <t xml:space="preserve">jednostavna nabava </t>
  </si>
  <si>
    <t xml:space="preserve">         Puretina</t>
  </si>
  <si>
    <t xml:space="preserve">   Ostale usluge  (izlet,terenska nastava,škola plivanja)</t>
  </si>
  <si>
    <t>II Kvartal 2022</t>
  </si>
  <si>
    <t xml:space="preserve">        RASHODI ZA NABAVU NEFINANCIJSKE IMOVINE</t>
  </si>
  <si>
    <t>15112000-8</t>
  </si>
  <si>
    <t>UKUPNO (KTO 32+KTO 34+KTO42+KTO 45 +KTO 37)</t>
  </si>
  <si>
    <t>EUR</t>
  </si>
  <si>
    <t xml:space="preserve">                                                                PLAN  NABAVE ZA 2024. GODINU</t>
  </si>
  <si>
    <t>Službena putovanja</t>
  </si>
  <si>
    <t>NAKNADE TROŠKOVA ZAPOSLENIMA</t>
  </si>
  <si>
    <t>Stručno usavršavanje</t>
  </si>
  <si>
    <t xml:space="preserve">           Kruh i krušni proizvodi </t>
  </si>
  <si>
    <t xml:space="preserve">          Svježi sir i vrhnje</t>
  </si>
  <si>
    <t>4.4.</t>
  </si>
  <si>
    <t>15112000-7</t>
  </si>
  <si>
    <t>Prijevoz</t>
  </si>
  <si>
    <t>64120000-0</t>
  </si>
  <si>
    <t>2.2</t>
  </si>
  <si>
    <t>2.4</t>
  </si>
  <si>
    <t xml:space="preserve">         Peciva</t>
  </si>
  <si>
    <t>3.5.</t>
  </si>
  <si>
    <t>3.6.</t>
  </si>
  <si>
    <t xml:space="preserve">        Pileći pripremljeni proizvosdi</t>
  </si>
  <si>
    <t>4.3</t>
  </si>
  <si>
    <t>3.7.</t>
  </si>
  <si>
    <t>3.9.</t>
  </si>
  <si>
    <t>5.1.</t>
  </si>
  <si>
    <t>5.2.</t>
  </si>
  <si>
    <t>5.3.</t>
  </si>
  <si>
    <t>3.8.</t>
  </si>
  <si>
    <t>15</t>
  </si>
  <si>
    <t>15.1.</t>
  </si>
  <si>
    <t>16</t>
  </si>
  <si>
    <t>16.1.</t>
  </si>
  <si>
    <t>17</t>
  </si>
  <si>
    <t>17.1</t>
  </si>
  <si>
    <t>05. mj. 2024. g</t>
  </si>
  <si>
    <t>II kvartal 2023</t>
  </si>
  <si>
    <t>I kvartal 2024. godine</t>
  </si>
  <si>
    <t>sjednici Školskog odbora održanoj 27. 12. 2023. godine donosi se</t>
  </si>
  <si>
    <t>KLASA: 400-01/23-01/1</t>
  </si>
  <si>
    <t>URBROJ: 238-10-3-03-23-2</t>
  </si>
  <si>
    <t>Ivanić-Grad, 27. 12.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</si>
</sst>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n_-;\-* #,##0.00\ _k_n_-;_-* \-??\ _k_n_-;_-@_-"/>
    <numFmt numFmtId="165" formatCode="_-* #,##0\ _k_n_-;\-* #,##0\ _k_n_-;_-* \-??\ _k_n_-;_-@_-"/>
    <numFmt numFmtId="166" formatCode="#,##0.00_ ;\-#,##0.00\ "/>
    <numFmt numFmtId="167" formatCode="#,##0.00\ _k_n"/>
  </numFmts>
  <fonts count="4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indexed="52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9.35"/>
      <name val="Arial Narrow"/>
      <family val="2"/>
      <charset val="238"/>
    </font>
    <font>
      <b/>
      <sz val="9.35"/>
      <color indexed="10"/>
      <name val="Arial Narrow"/>
      <family val="2"/>
      <charset val="238"/>
    </font>
    <font>
      <b/>
      <sz val="9.35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i/>
      <sz val="9.35"/>
      <name val="Arial Narrow"/>
      <family val="2"/>
      <charset val="238"/>
    </font>
    <font>
      <i/>
      <sz val="9.35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Narrow"/>
      <family val="2"/>
      <charset val="238"/>
    </font>
    <font>
      <sz val="8"/>
      <name val="Arial Narrow"/>
      <family val="2"/>
      <charset val="238"/>
    </font>
    <font>
      <u/>
      <sz val="9.35"/>
      <name val="Arial Narrow"/>
      <family val="2"/>
      <charset val="238"/>
    </font>
    <font>
      <sz val="9"/>
      <color rgb="FF333333"/>
      <name val="Arial Narrow"/>
      <family val="2"/>
      <charset val="238"/>
    </font>
    <font>
      <sz val="9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.35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.35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1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39997558519241921"/>
        <bgColor indexed="15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1" applyNumberFormat="0" applyAlignment="0" applyProtection="0"/>
    <xf numFmtId="0" fontId="4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5" applyNumberFormat="0" applyAlignment="0" applyProtection="0"/>
    <xf numFmtId="0" fontId="6" fillId="21" borderId="2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4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2" applyNumberFormat="0" applyAlignment="0" applyProtection="0"/>
    <xf numFmtId="164" fontId="33" fillId="0" borderId="0" applyFill="0" applyBorder="0" applyAlignment="0" applyProtection="0"/>
    <xf numFmtId="0" fontId="1" fillId="0" borderId="0"/>
  </cellStyleXfs>
  <cellXfs count="334">
    <xf numFmtId="0" fontId="0" fillId="0" borderId="0" xfId="0"/>
    <xf numFmtId="0" fontId="19" fillId="0" borderId="0" xfId="0" applyFont="1" applyAlignment="1">
      <alignment vertical="center"/>
    </xf>
    <xf numFmtId="164" fontId="20" fillId="0" borderId="0" xfId="42" applyFont="1" applyFill="1" applyBorder="1" applyAlignment="1" applyProtection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164" fontId="21" fillId="0" borderId="10" xfId="42" applyFont="1" applyFill="1" applyBorder="1" applyAlignment="1" applyProtection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4" fontId="21" fillId="0" borderId="10" xfId="42" applyNumberFormat="1" applyFont="1" applyFill="1" applyBorder="1" applyAlignment="1" applyProtection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64" fontId="20" fillId="0" borderId="0" xfId="42" applyFont="1" applyFill="1" applyBorder="1" applyAlignment="1" applyProtection="1">
      <alignment horizontal="left" vertical="center"/>
    </xf>
    <xf numFmtId="4" fontId="21" fillId="0" borderId="0" xfId="0" applyNumberFormat="1" applyFont="1" applyFill="1" applyAlignment="1">
      <alignment vertical="center"/>
    </xf>
    <xf numFmtId="4" fontId="19" fillId="0" borderId="0" xfId="0" applyNumberFormat="1" applyFont="1" applyFill="1" applyBorder="1" applyAlignment="1">
      <alignment horizontal="center" vertical="center"/>
    </xf>
    <xf numFmtId="164" fontId="19" fillId="0" borderId="0" xfId="42" applyFont="1" applyFill="1" applyBorder="1" applyAlignment="1" applyProtection="1">
      <alignment vertical="center"/>
    </xf>
    <xf numFmtId="4" fontId="21" fillId="0" borderId="0" xfId="0" applyNumberFormat="1" applyFont="1" applyFill="1" applyBorder="1" applyAlignment="1">
      <alignment horizontal="center" vertical="center"/>
    </xf>
    <xf numFmtId="164" fontId="21" fillId="0" borderId="0" xfId="42" applyFont="1" applyFill="1" applyBorder="1" applyAlignment="1" applyProtection="1">
      <alignment vertical="center"/>
    </xf>
    <xf numFmtId="4" fontId="19" fillId="0" borderId="0" xfId="0" applyNumberFormat="1" applyFont="1"/>
    <xf numFmtId="4" fontId="21" fillId="0" borderId="0" xfId="42" applyNumberFormat="1" applyFont="1" applyFill="1" applyBorder="1" applyAlignment="1" applyProtection="1"/>
    <xf numFmtId="4" fontId="21" fillId="7" borderId="0" xfId="42" applyNumberFormat="1" applyFont="1" applyFill="1" applyBorder="1" applyAlignment="1" applyProtection="1"/>
    <xf numFmtId="164" fontId="20" fillId="7" borderId="0" xfId="42" applyFont="1" applyFill="1" applyBorder="1" applyAlignment="1" applyProtection="1">
      <alignment vertical="center"/>
    </xf>
    <xf numFmtId="0" fontId="19" fillId="0" borderId="0" xfId="0" applyFont="1" applyFill="1" applyAlignment="1">
      <alignment horizontal="center" vertical="center"/>
    </xf>
    <xf numFmtId="165" fontId="21" fillId="0" borderId="0" xfId="42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" fontId="27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2" fontId="27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6" fontId="30" fillId="0" borderId="10" xfId="42" applyNumberFormat="1" applyFont="1" applyFill="1" applyBorder="1" applyAlignment="1" applyProtection="1">
      <alignment vertical="center"/>
    </xf>
    <xf numFmtId="2" fontId="22" fillId="0" borderId="10" xfId="42" applyNumberFormat="1" applyFont="1" applyFill="1" applyBorder="1" applyAlignment="1" applyProtection="1">
      <alignment vertical="center"/>
    </xf>
    <xf numFmtId="2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27" fillId="0" borderId="0" xfId="0" applyFont="1"/>
    <xf numFmtId="0" fontId="0" fillId="0" borderId="0" xfId="0" applyFont="1" applyAlignment="1">
      <alignment horizontal="left" vertical="center"/>
    </xf>
    <xf numFmtId="164" fontId="0" fillId="0" borderId="0" xfId="42" applyFont="1" applyFill="1" applyBorder="1" applyAlignment="1" applyProtection="1"/>
    <xf numFmtId="0" fontId="0" fillId="0" borderId="0" xfId="0" applyFont="1"/>
    <xf numFmtId="164" fontId="0" fillId="7" borderId="0" xfId="42" applyFont="1" applyFill="1" applyBorder="1" applyAlignment="1" applyProtection="1"/>
    <xf numFmtId="1" fontId="0" fillId="0" borderId="0" xfId="0" applyNumberFormat="1" applyAlignment="1">
      <alignment horizontal="center"/>
    </xf>
    <xf numFmtId="0" fontId="0" fillId="0" borderId="0" xfId="42" applyNumberFormat="1" applyFont="1" applyFill="1" applyBorder="1" applyAlignment="1" applyProtection="1"/>
    <xf numFmtId="0" fontId="29" fillId="0" borderId="10" xfId="0" applyFont="1" applyBorder="1" applyAlignment="1">
      <alignment horizontal="center"/>
    </xf>
    <xf numFmtId="0" fontId="29" fillId="0" borderId="0" xfId="0" applyFont="1"/>
    <xf numFmtId="3" fontId="0" fillId="0" borderId="10" xfId="0" applyNumberFormat="1" applyBorder="1" applyAlignment="1">
      <alignment horizontal="center" vertical="center"/>
    </xf>
    <xf numFmtId="4" fontId="0" fillId="0" borderId="10" xfId="42" applyNumberFormat="1" applyFont="1" applyFill="1" applyBorder="1" applyAlignment="1" applyProtection="1">
      <alignment horizontal="center" vertical="center"/>
    </xf>
    <xf numFmtId="4" fontId="0" fillId="0" borderId="10" xfId="42" applyNumberFormat="1" applyFont="1" applyFill="1" applyBorder="1" applyAlignment="1" applyProtection="1">
      <alignment vertical="center"/>
    </xf>
    <xf numFmtId="4" fontId="0" fillId="7" borderId="10" xfId="42" applyNumberFormat="1" applyFont="1" applyFill="1" applyBorder="1" applyAlignment="1" applyProtection="1">
      <alignment vertical="center"/>
    </xf>
    <xf numFmtId="164" fontId="0" fillId="0" borderId="10" xfId="42" applyFont="1" applyFill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27" fillId="0" borderId="0" xfId="0" applyFont="1" applyAlignment="1">
      <alignment horizontal="left"/>
    </xf>
    <xf numFmtId="164" fontId="0" fillId="0" borderId="0" xfId="42" applyFont="1" applyFill="1" applyBorder="1" applyAlignment="1" applyProtection="1">
      <alignment vertical="center"/>
    </xf>
    <xf numFmtId="164" fontId="0" fillId="7" borderId="0" xfId="42" applyFont="1" applyFill="1" applyBorder="1" applyAlignment="1" applyProtection="1">
      <alignment vertical="center"/>
    </xf>
    <xf numFmtId="164" fontId="0" fillId="0" borderId="10" xfId="42" applyFont="1" applyFill="1" applyBorder="1" applyAlignment="1" applyProtection="1"/>
    <xf numFmtId="4" fontId="22" fillId="0" borderId="0" xfId="0" applyNumberFormat="1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9" fillId="27" borderId="0" xfId="0" applyFont="1" applyFill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164" fontId="25" fillId="0" borderId="13" xfId="42" applyFont="1" applyFill="1" applyBorder="1" applyAlignment="1" applyProtection="1">
      <alignment horizontal="left" vertical="center"/>
    </xf>
    <xf numFmtId="4" fontId="19" fillId="0" borderId="13" xfId="0" applyNumberFormat="1" applyFont="1" applyBorder="1"/>
    <xf numFmtId="0" fontId="19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vertical="center"/>
    </xf>
    <xf numFmtId="3" fontId="0" fillId="0" borderId="0" xfId="0" applyNumberFormat="1"/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164" fontId="19" fillId="0" borderId="0" xfId="42" applyFont="1" applyFill="1" applyBorder="1" applyAlignment="1" applyProtection="1">
      <alignment vertical="center" wrapText="1"/>
    </xf>
    <xf numFmtId="4" fontId="19" fillId="0" borderId="0" xfId="0" applyNumberFormat="1" applyFont="1" applyAlignment="1">
      <alignment wrapText="1"/>
    </xf>
    <xf numFmtId="0" fontId="21" fillId="0" borderId="0" xfId="0" applyFont="1" applyFill="1" applyAlignment="1">
      <alignment vertical="center" wrapText="1"/>
    </xf>
    <xf numFmtId="4" fontId="19" fillId="0" borderId="0" xfId="0" applyNumberFormat="1" applyFont="1" applyFill="1" applyAlignment="1">
      <alignment vertical="center" wrapText="1"/>
    </xf>
    <xf numFmtId="0" fontId="21" fillId="0" borderId="17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7" fillId="0" borderId="19" xfId="0" applyFont="1" applyBorder="1"/>
    <xf numFmtId="0" fontId="21" fillId="0" borderId="20" xfId="0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vertical="center"/>
    </xf>
    <xf numFmtId="0" fontId="27" fillId="0" borderId="17" xfId="0" applyFont="1" applyBorder="1"/>
    <xf numFmtId="0" fontId="27" fillId="0" borderId="15" xfId="0" applyFont="1" applyBorder="1"/>
    <xf numFmtId="4" fontId="21" fillId="0" borderId="16" xfId="0" applyNumberFormat="1" applyFont="1" applyFill="1" applyBorder="1" applyAlignment="1">
      <alignment vertical="center"/>
    </xf>
    <xf numFmtId="4" fontId="21" fillId="0" borderId="19" xfId="0" applyNumberFormat="1" applyFont="1" applyFill="1" applyBorder="1" applyAlignment="1">
      <alignment vertical="center"/>
    </xf>
    <xf numFmtId="0" fontId="0" fillId="0" borderId="19" xfId="0" applyFont="1" applyBorder="1"/>
    <xf numFmtId="0" fontId="19" fillId="0" borderId="20" xfId="0" applyFont="1" applyFill="1" applyBorder="1" applyAlignment="1">
      <alignment horizontal="right" vertical="center" wrapText="1"/>
    </xf>
    <xf numFmtId="165" fontId="34" fillId="0" borderId="0" xfId="42" applyNumberFormat="1" applyFont="1" applyFill="1" applyBorder="1" applyAlignment="1" applyProtection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0" fillId="0" borderId="21" xfId="0" applyFont="1" applyBorder="1"/>
    <xf numFmtId="0" fontId="19" fillId="0" borderId="22" xfId="0" applyFont="1" applyFill="1" applyBorder="1" applyAlignment="1">
      <alignment horizontal="right" vertical="center" wrapText="1"/>
    </xf>
    <xf numFmtId="0" fontId="27" fillId="0" borderId="0" xfId="0" applyFont="1" applyBorder="1"/>
    <xf numFmtId="0" fontId="19" fillId="0" borderId="28" xfId="0" applyFont="1" applyFill="1" applyBorder="1" applyAlignment="1">
      <alignment vertical="center"/>
    </xf>
    <xf numFmtId="0" fontId="0" fillId="0" borderId="18" xfId="0" applyFont="1" applyBorder="1"/>
    <xf numFmtId="0" fontId="19" fillId="0" borderId="16" xfId="0" applyFont="1" applyFill="1" applyBorder="1" applyAlignment="1">
      <alignment horizontal="right" vertical="center" wrapText="1"/>
    </xf>
    <xf numFmtId="0" fontId="19" fillId="27" borderId="16" xfId="0" quotePrefix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/>
    </xf>
    <xf numFmtId="0" fontId="0" fillId="0" borderId="15" xfId="0" applyFont="1" applyBorder="1"/>
    <xf numFmtId="0" fontId="19" fillId="0" borderId="15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4" fontId="19" fillId="0" borderId="16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167" fontId="19" fillId="0" borderId="16" xfId="0" applyNumberFormat="1" applyFont="1" applyFill="1" applyBorder="1" applyAlignment="1">
      <alignment vertical="center"/>
    </xf>
    <xf numFmtId="167" fontId="21" fillId="0" borderId="20" xfId="0" quotePrefix="1" applyNumberFormat="1" applyFont="1" applyFill="1" applyBorder="1" applyAlignment="1">
      <alignment horizontal="right" vertical="center" wrapText="1"/>
    </xf>
    <xf numFmtId="4" fontId="35" fillId="0" borderId="16" xfId="0" applyNumberFormat="1" applyFont="1" applyFill="1" applyBorder="1"/>
    <xf numFmtId="4" fontId="35" fillId="0" borderId="22" xfId="0" applyNumberFormat="1" applyFont="1" applyFill="1" applyBorder="1"/>
    <xf numFmtId="4" fontId="30" fillId="0" borderId="20" xfId="0" applyNumberFormat="1" applyFont="1" applyFill="1" applyBorder="1"/>
    <xf numFmtId="0" fontId="19" fillId="27" borderId="16" xfId="0" applyFont="1" applyFill="1" applyBorder="1" applyAlignment="1">
      <alignment horizontal="left" vertical="center" wrapText="1"/>
    </xf>
    <xf numFmtId="0" fontId="21" fillId="28" borderId="16" xfId="0" applyFont="1" applyFill="1" applyBorder="1" applyAlignment="1">
      <alignment horizontal="left" vertical="center" wrapText="1"/>
    </xf>
    <xf numFmtId="0" fontId="21" fillId="28" borderId="16" xfId="0" quotePrefix="1" applyFont="1" applyFill="1" applyBorder="1" applyAlignment="1">
      <alignment horizontal="center" vertical="center" wrapText="1"/>
    </xf>
    <xf numFmtId="0" fontId="19" fillId="28" borderId="16" xfId="0" quotePrefix="1" applyFont="1" applyFill="1" applyBorder="1" applyAlignment="1">
      <alignment horizontal="center" vertical="center" wrapText="1"/>
    </xf>
    <xf numFmtId="0" fontId="19" fillId="28" borderId="0" xfId="0" applyFont="1" applyFill="1" applyAlignment="1">
      <alignment vertical="center"/>
    </xf>
    <xf numFmtId="0" fontId="19" fillId="29" borderId="16" xfId="0" quotePrefix="1" applyFont="1" applyFill="1" applyBorder="1" applyAlignment="1">
      <alignment horizontal="center" vertical="center" wrapText="1"/>
    </xf>
    <xf numFmtId="0" fontId="19" fillId="29" borderId="0" xfId="0" applyFont="1" applyFill="1" applyAlignment="1">
      <alignment vertical="center"/>
    </xf>
    <xf numFmtId="0" fontId="19" fillId="30" borderId="0" xfId="0" applyFont="1" applyFill="1" applyAlignment="1">
      <alignment vertical="center"/>
    </xf>
    <xf numFmtId="0" fontId="27" fillId="30" borderId="16" xfId="0" applyFont="1" applyFill="1" applyBorder="1"/>
    <xf numFmtId="0" fontId="0" fillId="30" borderId="16" xfId="0" applyFont="1" applyFill="1" applyBorder="1"/>
    <xf numFmtId="0" fontId="19" fillId="30" borderId="16" xfId="0" applyFont="1" applyFill="1" applyBorder="1" applyAlignment="1">
      <alignment horizontal="right" vertical="center" wrapText="1"/>
    </xf>
    <xf numFmtId="0" fontId="19" fillId="30" borderId="16" xfId="0" applyFont="1" applyFill="1" applyBorder="1" applyAlignment="1">
      <alignment vertical="center"/>
    </xf>
    <xf numFmtId="4" fontId="19" fillId="30" borderId="16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19" fillId="27" borderId="16" xfId="0" applyFont="1" applyFill="1" applyBorder="1" applyAlignment="1">
      <alignment horizontal="center" vertical="center" wrapText="1"/>
    </xf>
    <xf numFmtId="0" fontId="38" fillId="0" borderId="16" xfId="43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center" wrapText="1"/>
    </xf>
    <xf numFmtId="4" fontId="21" fillId="24" borderId="29" xfId="42" applyNumberFormat="1" applyFont="1" applyFill="1" applyBorder="1" applyAlignment="1" applyProtection="1">
      <alignment horizontal="center" vertical="center" wrapText="1"/>
    </xf>
    <xf numFmtId="164" fontId="21" fillId="10" borderId="29" xfId="42" applyFont="1" applyFill="1" applyBorder="1" applyAlignment="1" applyProtection="1">
      <alignment horizontal="center" vertical="center"/>
    </xf>
    <xf numFmtId="0" fontId="21" fillId="25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/>
    </xf>
    <xf numFmtId="164" fontId="21" fillId="24" borderId="29" xfId="42" applyFont="1" applyFill="1" applyBorder="1" applyAlignment="1" applyProtection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9" fillId="29" borderId="16" xfId="0" applyFont="1" applyFill="1" applyBorder="1" applyAlignment="1">
      <alignment vertical="center"/>
    </xf>
    <xf numFmtId="0" fontId="21" fillId="29" borderId="16" xfId="0" applyFont="1" applyFill="1" applyBorder="1" applyAlignment="1">
      <alignment horizontal="center" vertical="center"/>
    </xf>
    <xf numFmtId="0" fontId="21" fillId="29" borderId="16" xfId="0" applyFont="1" applyFill="1" applyBorder="1" applyAlignment="1">
      <alignment horizontal="center" vertical="top" wrapText="1"/>
    </xf>
    <xf numFmtId="0" fontId="21" fillId="29" borderId="16" xfId="0" applyFont="1" applyFill="1" applyBorder="1" applyAlignment="1">
      <alignment horizontal="center" vertical="center" wrapText="1"/>
    </xf>
    <xf numFmtId="4" fontId="21" fillId="31" borderId="16" xfId="42" applyNumberFormat="1" applyFont="1" applyFill="1" applyBorder="1" applyAlignment="1" applyProtection="1">
      <alignment horizontal="center" vertical="center" wrapText="1"/>
    </xf>
    <xf numFmtId="164" fontId="21" fillId="32" borderId="16" xfId="42" applyFont="1" applyFill="1" applyBorder="1" applyAlignment="1" applyProtection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29" borderId="16" xfId="0" applyFont="1" applyFill="1" applyBorder="1" applyAlignment="1">
      <alignment vertical="center" wrapText="1"/>
    </xf>
    <xf numFmtId="164" fontId="21" fillId="31" borderId="16" xfId="42" applyFont="1" applyFill="1" applyBorder="1" applyAlignment="1" applyProtection="1">
      <alignment horizontal="center" vertical="center" wrapText="1"/>
    </xf>
    <xf numFmtId="0" fontId="21" fillId="28" borderId="16" xfId="0" applyFont="1" applyFill="1" applyBorder="1" applyAlignment="1">
      <alignment vertical="center"/>
    </xf>
    <xf numFmtId="0" fontId="19" fillId="28" borderId="16" xfId="0" applyFont="1" applyFill="1" applyBorder="1" applyAlignment="1">
      <alignment horizontal="center" vertical="center" wrapText="1"/>
    </xf>
    <xf numFmtId="4" fontId="21" fillId="28" borderId="16" xfId="0" applyNumberFormat="1" applyFont="1" applyFill="1" applyBorder="1" applyAlignment="1">
      <alignment vertical="center"/>
    </xf>
    <xf numFmtId="0" fontId="19" fillId="28" borderId="16" xfId="0" applyFont="1" applyFill="1" applyBorder="1" applyAlignment="1">
      <alignment vertical="center" wrapText="1"/>
    </xf>
    <xf numFmtId="4" fontId="19" fillId="28" borderId="16" xfId="0" applyNumberFormat="1" applyFont="1" applyFill="1" applyBorder="1"/>
    <xf numFmtId="2" fontId="19" fillId="28" borderId="16" xfId="0" applyNumberFormat="1" applyFont="1" applyFill="1" applyBorder="1" applyAlignment="1">
      <alignment vertical="center"/>
    </xf>
    <xf numFmtId="4" fontId="19" fillId="28" borderId="16" xfId="0" applyNumberFormat="1" applyFont="1" applyFill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19" fillId="0" borderId="16" xfId="0" quotePrefix="1" applyFont="1" applyBorder="1" applyAlignment="1">
      <alignment horizontal="center" vertical="center" wrapText="1"/>
    </xf>
    <xf numFmtId="167" fontId="21" fillId="0" borderId="16" xfId="0" quotePrefix="1" applyNumberFormat="1" applyFont="1" applyFill="1" applyBorder="1" applyAlignment="1">
      <alignment horizontal="right" vertical="center" wrapText="1"/>
    </xf>
    <xf numFmtId="4" fontId="19" fillId="0" borderId="16" xfId="0" applyNumberFormat="1" applyFont="1" applyBorder="1"/>
    <xf numFmtId="2" fontId="19" fillId="0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6" fontId="19" fillId="0" borderId="16" xfId="0" quotePrefix="1" applyNumberFormat="1" applyFont="1" applyBorder="1" applyAlignment="1">
      <alignment horizontal="center" vertical="center" wrapText="1"/>
    </xf>
    <xf numFmtId="0" fontId="37" fillId="0" borderId="16" xfId="0" applyFont="1" applyBorder="1"/>
    <xf numFmtId="0" fontId="19" fillId="27" borderId="16" xfId="0" applyFont="1" applyFill="1" applyBorder="1" applyAlignment="1">
      <alignment horizontal="right" vertical="center" wrapText="1"/>
    </xf>
    <xf numFmtId="2" fontId="19" fillId="27" borderId="16" xfId="0" applyNumberFormat="1" applyFont="1" applyFill="1" applyBorder="1" applyAlignment="1">
      <alignment vertical="center"/>
    </xf>
    <xf numFmtId="0" fontId="19" fillId="27" borderId="16" xfId="0" applyFont="1" applyFill="1" applyBorder="1" applyAlignment="1">
      <alignment vertical="center"/>
    </xf>
    <xf numFmtId="4" fontId="19" fillId="26" borderId="16" xfId="0" applyNumberFormat="1" applyFont="1" applyFill="1" applyBorder="1"/>
    <xf numFmtId="2" fontId="19" fillId="26" borderId="16" xfId="0" applyNumberFormat="1" applyFont="1" applyFill="1" applyBorder="1" applyAlignment="1">
      <alignment vertical="center"/>
    </xf>
    <xf numFmtId="0" fontId="19" fillId="26" borderId="16" xfId="0" applyFont="1" applyFill="1" applyBorder="1" applyAlignment="1">
      <alignment vertical="center"/>
    </xf>
    <xf numFmtId="0" fontId="19" fillId="26" borderId="16" xfId="0" applyFont="1" applyFill="1" applyBorder="1" applyAlignment="1">
      <alignment vertical="center" wrapText="1"/>
    </xf>
    <xf numFmtId="0" fontId="21" fillId="27" borderId="16" xfId="0" applyFont="1" applyFill="1" applyBorder="1" applyAlignment="1">
      <alignment horizontal="left" vertical="center" wrapText="1"/>
    </xf>
    <xf numFmtId="16" fontId="36" fillId="0" borderId="16" xfId="0" quotePrefix="1" applyNumberFormat="1" applyFont="1" applyBorder="1" applyAlignment="1">
      <alignment horizontal="center" vertical="center" wrapText="1"/>
    </xf>
    <xf numFmtId="0" fontId="21" fillId="0" borderId="16" xfId="0" quotePrefix="1" applyFont="1" applyBorder="1" applyAlignment="1">
      <alignment horizontal="center" vertical="center" wrapText="1"/>
    </xf>
    <xf numFmtId="0" fontId="0" fillId="0" borderId="16" xfId="0" applyBorder="1"/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16" fontId="19" fillId="27" borderId="16" xfId="0" quotePrefix="1" applyNumberFormat="1" applyFont="1" applyFill="1" applyBorder="1" applyAlignment="1">
      <alignment horizontal="center" vertical="center" wrapText="1"/>
    </xf>
    <xf numFmtId="0" fontId="35" fillId="27" borderId="16" xfId="0" applyFont="1" applyFill="1" applyBorder="1" applyAlignment="1">
      <alignment horizontal="right" vertical="center" wrapText="1"/>
    </xf>
    <xf numFmtId="4" fontId="26" fillId="27" borderId="16" xfId="0" applyNumberFormat="1" applyFont="1" applyFill="1" applyBorder="1" applyAlignment="1">
      <alignment vertical="center"/>
    </xf>
    <xf numFmtId="2" fontId="26" fillId="27" borderId="16" xfId="0" applyNumberFormat="1" applyFont="1" applyFill="1" applyBorder="1" applyAlignment="1">
      <alignment vertical="center"/>
    </xf>
    <xf numFmtId="0" fontId="26" fillId="27" borderId="16" xfId="0" applyFont="1" applyFill="1" applyBorder="1" applyAlignment="1">
      <alignment vertical="center"/>
    </xf>
    <xf numFmtId="0" fontId="26" fillId="27" borderId="16" xfId="0" applyFont="1" applyFill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19" fillId="0" borderId="16" xfId="0" quotePrefix="1" applyFont="1" applyBorder="1" applyAlignment="1">
      <alignment horizontal="center" vertical="center"/>
    </xf>
    <xf numFmtId="0" fontId="19" fillId="27" borderId="16" xfId="0" applyFont="1" applyFill="1" applyBorder="1" applyAlignment="1">
      <alignment vertical="center" wrapText="1"/>
    </xf>
    <xf numFmtId="4" fontId="21" fillId="27" borderId="16" xfId="0" applyNumberFormat="1" applyFont="1" applyFill="1" applyBorder="1" applyAlignment="1">
      <alignment vertical="center"/>
    </xf>
    <xf numFmtId="0" fontId="35" fillId="0" borderId="16" xfId="0" quotePrefix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165" fontId="19" fillId="0" borderId="16" xfId="0" quotePrefix="1" applyNumberFormat="1" applyFont="1" applyBorder="1" applyAlignment="1">
      <alignment horizontal="center" vertical="center" wrapText="1"/>
    </xf>
    <xf numFmtId="0" fontId="19" fillId="28" borderId="16" xfId="0" applyFont="1" applyFill="1" applyBorder="1" applyAlignment="1">
      <alignment vertical="center"/>
    </xf>
    <xf numFmtId="0" fontId="19" fillId="28" borderId="16" xfId="0" applyFont="1" applyFill="1" applyBorder="1" applyAlignment="1">
      <alignment horizontal="right" vertical="center" wrapText="1"/>
    </xf>
    <xf numFmtId="0" fontId="0" fillId="28" borderId="16" xfId="0" applyFill="1" applyBorder="1"/>
    <xf numFmtId="0" fontId="21" fillId="27" borderId="16" xfId="0" quotePrefix="1" applyFont="1" applyFill="1" applyBorder="1" applyAlignment="1">
      <alignment horizontal="center" vertical="center" wrapText="1"/>
    </xf>
    <xf numFmtId="4" fontId="19" fillId="27" borderId="16" xfId="0" applyNumberFormat="1" applyFont="1" applyFill="1" applyBorder="1"/>
    <xf numFmtId="4" fontId="21" fillId="27" borderId="16" xfId="0" applyNumberFormat="1" applyFont="1" applyFill="1" applyBorder="1"/>
    <xf numFmtId="2" fontId="21" fillId="27" borderId="16" xfId="0" applyNumberFormat="1" applyFont="1" applyFill="1" applyBorder="1" applyAlignment="1">
      <alignment vertical="center"/>
    </xf>
    <xf numFmtId="0" fontId="21" fillId="27" borderId="16" xfId="0" applyFont="1" applyFill="1" applyBorder="1" applyAlignment="1">
      <alignment vertical="center"/>
    </xf>
    <xf numFmtId="0" fontId="21" fillId="27" borderId="16" xfId="0" applyFont="1" applyFill="1" applyBorder="1" applyAlignment="1">
      <alignment vertical="center" wrapText="1"/>
    </xf>
    <xf numFmtId="0" fontId="21" fillId="29" borderId="16" xfId="0" applyFont="1" applyFill="1" applyBorder="1" applyAlignment="1">
      <alignment vertical="center"/>
    </xf>
    <xf numFmtId="0" fontId="21" fillId="29" borderId="16" xfId="0" applyFont="1" applyFill="1" applyBorder="1" applyAlignment="1">
      <alignment horizontal="left" vertical="center" wrapText="1"/>
    </xf>
    <xf numFmtId="0" fontId="21" fillId="29" borderId="16" xfId="0" quotePrefix="1" applyFont="1" applyFill="1" applyBorder="1" applyAlignment="1">
      <alignment horizontal="center" vertical="center" wrapText="1"/>
    </xf>
    <xf numFmtId="167" fontId="21" fillId="29" borderId="16" xfId="0" applyNumberFormat="1" applyFont="1" applyFill="1" applyBorder="1" applyAlignment="1">
      <alignment vertical="center"/>
    </xf>
    <xf numFmtId="0" fontId="19" fillId="29" borderId="16" xfId="0" applyFont="1" applyFill="1" applyBorder="1" applyAlignment="1">
      <alignment horizontal="right" vertical="center" wrapText="1"/>
    </xf>
    <xf numFmtId="4" fontId="19" fillId="29" borderId="16" xfId="0" applyNumberFormat="1" applyFont="1" applyFill="1" applyBorder="1"/>
    <xf numFmtId="2" fontId="19" fillId="29" borderId="16" xfId="0" applyNumberFormat="1" applyFont="1" applyFill="1" applyBorder="1" applyAlignment="1">
      <alignment vertical="center"/>
    </xf>
    <xf numFmtId="0" fontId="19" fillId="29" borderId="16" xfId="0" applyFont="1" applyFill="1" applyBorder="1" applyAlignment="1">
      <alignment vertical="center" wrapText="1"/>
    </xf>
    <xf numFmtId="0" fontId="21" fillId="30" borderId="16" xfId="0" applyFont="1" applyFill="1" applyBorder="1" applyAlignment="1">
      <alignment vertical="center"/>
    </xf>
    <xf numFmtId="0" fontId="21" fillId="30" borderId="16" xfId="0" applyFont="1" applyFill="1" applyBorder="1" applyAlignment="1">
      <alignment vertical="center" wrapText="1"/>
    </xf>
    <xf numFmtId="167" fontId="21" fillId="30" borderId="16" xfId="0" quotePrefix="1" applyNumberFormat="1" applyFont="1" applyFill="1" applyBorder="1" applyAlignment="1">
      <alignment horizontal="right" vertical="center" wrapText="1"/>
    </xf>
    <xf numFmtId="0" fontId="23" fillId="0" borderId="21" xfId="0" applyFont="1" applyBorder="1"/>
    <xf numFmtId="16" fontId="23" fillId="0" borderId="18" xfId="0" applyNumberFormat="1" applyFont="1" applyBorder="1"/>
    <xf numFmtId="0" fontId="23" fillId="27" borderId="16" xfId="0" quotePrefix="1" applyFont="1" applyFill="1" applyBorder="1" applyAlignment="1">
      <alignment horizontal="center" vertical="center" wrapText="1"/>
    </xf>
    <xf numFmtId="0" fontId="22" fillId="0" borderId="16" xfId="43" applyFont="1" applyBorder="1" applyAlignment="1">
      <alignment horizontal="center" vertical="center" wrapText="1"/>
    </xf>
    <xf numFmtId="0" fontId="23" fillId="0" borderId="16" xfId="43" applyFont="1" applyBorder="1" applyAlignment="1">
      <alignment horizontal="center" vertical="center" wrapText="1"/>
    </xf>
    <xf numFmtId="0" fontId="37" fillId="0" borderId="0" xfId="0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" fontId="21" fillId="29" borderId="16" xfId="0" applyNumberFormat="1" applyFont="1" applyFill="1" applyBorder="1" applyAlignment="1">
      <alignment horizontal="right" vertical="center" wrapText="1"/>
    </xf>
    <xf numFmtId="0" fontId="21" fillId="28" borderId="23" xfId="0" applyFont="1" applyFill="1" applyBorder="1" applyAlignment="1">
      <alignment horizontal="left" vertical="center"/>
    </xf>
    <xf numFmtId="0" fontId="27" fillId="28" borderId="23" xfId="0" applyFont="1" applyFill="1" applyBorder="1"/>
    <xf numFmtId="0" fontId="21" fillId="28" borderId="25" xfId="0" applyFont="1" applyFill="1" applyBorder="1" applyAlignment="1">
      <alignment horizontal="right" vertical="center" wrapText="1"/>
    </xf>
    <xf numFmtId="0" fontId="27" fillId="28" borderId="25" xfId="0" applyFont="1" applyFill="1" applyBorder="1"/>
    <xf numFmtId="0" fontId="21" fillId="28" borderId="25" xfId="0" applyFont="1" applyFill="1" applyBorder="1" applyAlignment="1">
      <alignment vertical="center"/>
    </xf>
    <xf numFmtId="0" fontId="21" fillId="28" borderId="24" xfId="0" applyFont="1" applyFill="1" applyBorder="1" applyAlignment="1">
      <alignment vertical="center"/>
    </xf>
    <xf numFmtId="4" fontId="21" fillId="28" borderId="26" xfId="0" applyNumberFormat="1" applyFont="1" applyFill="1" applyBorder="1" applyAlignment="1">
      <alignment vertical="center"/>
    </xf>
    <xf numFmtId="0" fontId="19" fillId="27" borderId="31" xfId="0" applyFont="1" applyFill="1" applyBorder="1" applyAlignment="1">
      <alignment vertical="center"/>
    </xf>
    <xf numFmtId="0" fontId="19" fillId="27" borderId="31" xfId="0" applyFont="1" applyFill="1" applyBorder="1" applyAlignment="1">
      <alignment horizontal="left" vertical="center" wrapText="1"/>
    </xf>
    <xf numFmtId="0" fontId="19" fillId="27" borderId="31" xfId="0" quotePrefix="1" applyFont="1" applyFill="1" applyBorder="1" applyAlignment="1">
      <alignment horizontal="center" vertical="center" wrapText="1"/>
    </xf>
    <xf numFmtId="0" fontId="19" fillId="27" borderId="31" xfId="0" applyFont="1" applyFill="1" applyBorder="1" applyAlignment="1">
      <alignment horizontal="right" vertical="center" wrapText="1"/>
    </xf>
    <xf numFmtId="4" fontId="19" fillId="27" borderId="31" xfId="0" applyNumberFormat="1" applyFont="1" applyFill="1" applyBorder="1"/>
    <xf numFmtId="2" fontId="19" fillId="27" borderId="31" xfId="0" applyNumberFormat="1" applyFont="1" applyFill="1" applyBorder="1" applyAlignment="1">
      <alignment vertical="center"/>
    </xf>
    <xf numFmtId="0" fontId="19" fillId="27" borderId="31" xfId="0" applyFont="1" applyFill="1" applyBorder="1" applyAlignment="1">
      <alignment vertical="center" wrapText="1"/>
    </xf>
    <xf numFmtId="4" fontId="19" fillId="0" borderId="32" xfId="0" applyNumberFormat="1" applyFont="1" applyFill="1" applyBorder="1"/>
    <xf numFmtId="2" fontId="19" fillId="0" borderId="32" xfId="0" applyNumberFormat="1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 wrapText="1"/>
    </xf>
    <xf numFmtId="0" fontId="37" fillId="0" borderId="16" xfId="0" applyFont="1" applyBorder="1" applyAlignment="1">
      <alignment horizontal="center"/>
    </xf>
    <xf numFmtId="167" fontId="41" fillId="0" borderId="16" xfId="0" quotePrefix="1" applyNumberFormat="1" applyFont="1" applyBorder="1" applyAlignment="1">
      <alignment horizontal="right" vertical="center" wrapText="1"/>
    </xf>
    <xf numFmtId="167" fontId="41" fillId="27" borderId="16" xfId="0" quotePrefix="1" applyNumberFormat="1" applyFont="1" applyFill="1" applyBorder="1" applyAlignment="1">
      <alignment horizontal="right" vertical="center" wrapText="1"/>
    </xf>
    <xf numFmtId="4" fontId="42" fillId="28" borderId="24" xfId="0" applyNumberFormat="1" applyFont="1" applyFill="1" applyBorder="1"/>
    <xf numFmtId="167" fontId="41" fillId="27" borderId="31" xfId="0" applyNumberFormat="1" applyFont="1" applyFill="1" applyBorder="1" applyAlignment="1">
      <alignment vertical="center"/>
    </xf>
    <xf numFmtId="167" fontId="41" fillId="0" borderId="16" xfId="0" quotePrefix="1" applyNumberFormat="1" applyFont="1" applyFill="1" applyBorder="1" applyAlignment="1">
      <alignment horizontal="right" vertical="center" wrapText="1"/>
    </xf>
    <xf numFmtId="167" fontId="43" fillId="0" borderId="16" xfId="0" quotePrefix="1" applyNumberFormat="1" applyFont="1" applyFill="1" applyBorder="1" applyAlignment="1">
      <alignment horizontal="right" vertical="center" wrapText="1"/>
    </xf>
    <xf numFmtId="167" fontId="43" fillId="28" borderId="16" xfId="0" quotePrefix="1" applyNumberFormat="1" applyFont="1" applyFill="1" applyBorder="1" applyAlignment="1">
      <alignment horizontal="right" vertical="center" wrapText="1"/>
    </xf>
    <xf numFmtId="167" fontId="43" fillId="0" borderId="16" xfId="0" quotePrefix="1" applyNumberFormat="1" applyFont="1" applyFill="1" applyBorder="1" applyAlignment="1">
      <alignment vertical="center" wrapText="1"/>
    </xf>
    <xf numFmtId="167" fontId="41" fillId="0" borderId="16" xfId="0" applyNumberFormat="1" applyFont="1" applyFill="1" applyBorder="1" applyAlignment="1">
      <alignment vertical="center"/>
    </xf>
    <xf numFmtId="167" fontId="44" fillId="0" borderId="16" xfId="0" applyNumberFormat="1" applyFont="1" applyFill="1" applyBorder="1" applyAlignment="1">
      <alignment vertical="center"/>
    </xf>
    <xf numFmtId="167" fontId="43" fillId="0" borderId="16" xfId="0" quotePrefix="1" applyNumberFormat="1" applyFont="1" applyBorder="1" applyAlignment="1">
      <alignment horizontal="right" vertical="center" wrapText="1"/>
    </xf>
    <xf numFmtId="4" fontId="43" fillId="0" borderId="16" xfId="0" applyNumberFormat="1" applyFont="1" applyFill="1" applyBorder="1" applyAlignment="1">
      <alignment vertical="center"/>
    </xf>
    <xf numFmtId="4" fontId="22" fillId="0" borderId="16" xfId="0" applyNumberFormat="1" applyFont="1" applyFill="1" applyBorder="1"/>
    <xf numFmtId="4" fontId="21" fillId="0" borderId="18" xfId="0" applyNumberFormat="1" applyFont="1" applyFill="1" applyBorder="1" applyAlignment="1">
      <alignment vertical="center"/>
    </xf>
    <xf numFmtId="16" fontId="23" fillId="28" borderId="18" xfId="0" applyNumberFormat="1" applyFont="1" applyFill="1" applyBorder="1"/>
    <xf numFmtId="4" fontId="30" fillId="28" borderId="16" xfId="0" applyNumberFormat="1" applyFont="1" applyFill="1" applyBorder="1"/>
    <xf numFmtId="0" fontId="27" fillId="28" borderId="15" xfId="0" applyFont="1" applyFill="1" applyBorder="1"/>
    <xf numFmtId="0" fontId="21" fillId="28" borderId="15" xfId="0" applyFont="1" applyFill="1" applyBorder="1" applyAlignment="1">
      <alignment vertical="center"/>
    </xf>
    <xf numFmtId="0" fontId="21" fillId="28" borderId="18" xfId="0" applyFont="1" applyFill="1" applyBorder="1" applyAlignment="1">
      <alignment vertical="center"/>
    </xf>
    <xf numFmtId="0" fontId="35" fillId="28" borderId="16" xfId="0" quotePrefix="1" applyFont="1" applyFill="1" applyBorder="1" applyAlignment="1">
      <alignment horizontal="center" vertical="center" wrapText="1"/>
    </xf>
    <xf numFmtId="4" fontId="21" fillId="0" borderId="32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19" fillId="27" borderId="16" xfId="0" applyNumberFormat="1" applyFont="1" applyFill="1" applyBorder="1" applyAlignment="1">
      <alignment vertical="center"/>
    </xf>
    <xf numFmtId="49" fontId="19" fillId="27" borderId="16" xfId="0" applyNumberFormat="1" applyFont="1" applyFill="1" applyBorder="1" applyAlignment="1">
      <alignment horizontal="center" vertical="center" wrapText="1"/>
    </xf>
    <xf numFmtId="49" fontId="21" fillId="29" borderId="16" xfId="0" applyNumberFormat="1" applyFont="1" applyFill="1" applyBorder="1" applyAlignment="1">
      <alignment horizontal="center" vertical="top" wrapText="1"/>
    </xf>
    <xf numFmtId="49" fontId="19" fillId="28" borderId="16" xfId="0" applyNumberFormat="1" applyFont="1" applyFill="1" applyBorder="1" applyAlignment="1">
      <alignment horizontal="center" vertical="center" wrapText="1"/>
    </xf>
    <xf numFmtId="49" fontId="19" fillId="0" borderId="16" xfId="0" quotePrefix="1" applyNumberFormat="1" applyFont="1" applyBorder="1" applyAlignment="1">
      <alignment horizontal="center" vertical="center" wrapText="1"/>
    </xf>
    <xf numFmtId="49" fontId="0" fillId="0" borderId="18" xfId="0" applyNumberFormat="1" applyFont="1" applyBorder="1"/>
    <xf numFmtId="49" fontId="27" fillId="0" borderId="19" xfId="0" applyNumberFormat="1" applyFont="1" applyBorder="1"/>
    <xf numFmtId="49" fontId="0" fillId="0" borderId="16" xfId="0" applyNumberFormat="1" applyFont="1" applyBorder="1"/>
    <xf numFmtId="49" fontId="0" fillId="28" borderId="16" xfId="0" applyNumberFormat="1" applyFont="1" applyFill="1" applyBorder="1"/>
    <xf numFmtId="49" fontId="21" fillId="27" borderId="16" xfId="0" quotePrefix="1" applyNumberFormat="1" applyFont="1" applyFill="1" applyBorder="1" applyAlignment="1">
      <alignment horizontal="center" vertical="center" wrapText="1"/>
    </xf>
    <xf numFmtId="49" fontId="27" fillId="28" borderId="23" xfId="0" applyNumberFormat="1" applyFont="1" applyFill="1" applyBorder="1"/>
    <xf numFmtId="49" fontId="19" fillId="27" borderId="31" xfId="0" quotePrefix="1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/>
    </xf>
    <xf numFmtId="49" fontId="27" fillId="0" borderId="33" xfId="0" applyNumberFormat="1" applyFont="1" applyBorder="1"/>
    <xf numFmtId="0" fontId="27" fillId="0" borderId="33" xfId="0" applyFont="1" applyBorder="1"/>
    <xf numFmtId="4" fontId="42" fillId="0" borderId="28" xfId="0" applyNumberFormat="1" applyFont="1" applyBorder="1"/>
    <xf numFmtId="0" fontId="21" fillId="0" borderId="34" xfId="0" applyFont="1" applyFill="1" applyBorder="1" applyAlignment="1">
      <alignment horizontal="right" vertical="center" wrapText="1"/>
    </xf>
    <xf numFmtId="0" fontId="27" fillId="0" borderId="34" xfId="0" applyFont="1" applyBorder="1"/>
    <xf numFmtId="0" fontId="21" fillId="0" borderId="34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left" vertical="center" wrapText="1"/>
    </xf>
    <xf numFmtId="0" fontId="21" fillId="0" borderId="32" xfId="0" quotePrefix="1" applyFont="1" applyFill="1" applyBorder="1" applyAlignment="1">
      <alignment horizontal="center" vertical="center" wrapText="1"/>
    </xf>
    <xf numFmtId="0" fontId="19" fillId="0" borderId="32" xfId="0" quotePrefix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vertical="center"/>
    </xf>
    <xf numFmtId="4" fontId="22" fillId="9" borderId="10" xfId="0" applyNumberFormat="1" applyFont="1" applyFill="1" applyBorder="1" applyAlignment="1">
      <alignment horizontal="center" vertical="center"/>
    </xf>
    <xf numFmtId="4" fontId="22" fillId="1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64" fontId="21" fillId="10" borderId="10" xfId="42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</cellXfs>
  <cellStyles count="44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2" xfId="7"/>
    <cellStyle name="40% - Isticanje3" xfId="8"/>
    <cellStyle name="40% - Isticanje4" xfId="9"/>
    <cellStyle name="40% - Isticanje5" xfId="10"/>
    <cellStyle name="40% - Isticanje6" xfId="11"/>
    <cellStyle name="40% - Naglasak1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Dobro" xfId="20"/>
    <cellStyle name="Isticanje1" xfId="21"/>
    <cellStyle name="Isticanje2" xfId="22"/>
    <cellStyle name="Isticanje3" xfId="23"/>
    <cellStyle name="Isticanje4" xfId="24"/>
    <cellStyle name="Isticanje5" xfId="25"/>
    <cellStyle name="Isticanje6" xfId="26"/>
    <cellStyle name="Izlaz" xfId="27"/>
    <cellStyle name="Izračun" xfId="28"/>
    <cellStyle name="Loše" xfId="29"/>
    <cellStyle name="Naslov" xfId="30"/>
    <cellStyle name="Naslov 1" xfId="31"/>
    <cellStyle name="Naslov 2" xfId="32"/>
    <cellStyle name="Naslov 3" xfId="33"/>
    <cellStyle name="Naslov 4" xfId="34"/>
    <cellStyle name="Neutralno" xfId="35"/>
    <cellStyle name="Normal 2" xfId="43"/>
    <cellStyle name="Normalno" xfId="0" builtinId="0"/>
    <cellStyle name="Povezana ćelija" xfId="36"/>
    <cellStyle name="Provjera ćelije" xfId="37"/>
    <cellStyle name="Tekst objašnjenja" xfId="38"/>
    <cellStyle name="Tekst upozorenja" xfId="39"/>
    <cellStyle name="Ukupni zbroj" xfId="40"/>
    <cellStyle name="Unos" xfId="41"/>
    <cellStyle name="Zarez" xfId="4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E26" sqref="E26"/>
    </sheetView>
  </sheetViews>
  <sheetFormatPr defaultColWidth="9.140625" defaultRowHeight="13.5" x14ac:dyDescent="0.2"/>
  <cols>
    <col min="1" max="1" width="4.7109375" style="1" customWidth="1"/>
    <col min="2" max="2" width="6.7109375" style="1" customWidth="1"/>
    <col min="3" max="3" width="13.5703125" style="1" customWidth="1"/>
    <col min="4" max="4" width="19.85546875" style="2" customWidth="1"/>
    <col min="5" max="5" width="18.42578125" style="3" customWidth="1"/>
    <col min="6" max="7" width="17.7109375" style="3" customWidth="1"/>
    <col min="8" max="16384" width="9.140625" style="1"/>
  </cols>
  <sheetData>
    <row r="2" spans="1:7" s="4" customFormat="1" ht="15" customHeight="1" x14ac:dyDescent="0.2">
      <c r="D2" s="2"/>
      <c r="E2" s="5"/>
      <c r="F2" s="5"/>
      <c r="G2" s="5"/>
    </row>
    <row r="3" spans="1:7" s="4" customFormat="1" ht="21" customHeight="1" x14ac:dyDescent="0.2">
      <c r="A3" s="324"/>
      <c r="B3" s="325"/>
      <c r="C3" s="326"/>
      <c r="D3" s="327"/>
      <c r="E3" s="322"/>
      <c r="F3" s="323"/>
      <c r="G3" s="323"/>
    </row>
    <row r="4" spans="1:7" s="4" customFormat="1" ht="26.25" customHeight="1" x14ac:dyDescent="0.2">
      <c r="A4" s="324"/>
      <c r="B4" s="325"/>
      <c r="C4" s="326"/>
      <c r="D4" s="327"/>
      <c r="E4" s="322"/>
      <c r="F4" s="323"/>
      <c r="G4" s="323"/>
    </row>
    <row r="5" spans="1:7" s="10" customFormat="1" ht="21" customHeight="1" x14ac:dyDescent="0.2">
      <c r="A5" s="6"/>
      <c r="B5" s="6"/>
      <c r="C5" s="7"/>
      <c r="D5" s="8"/>
      <c r="E5" s="9"/>
      <c r="F5" s="9"/>
      <c r="G5" s="9"/>
    </row>
    <row r="6" spans="1:7" s="10" customFormat="1" ht="21" customHeight="1" x14ac:dyDescent="0.2">
      <c r="A6" s="6"/>
      <c r="B6" s="6"/>
      <c r="C6" s="11"/>
      <c r="D6" s="8"/>
      <c r="E6" s="9"/>
      <c r="F6" s="9"/>
      <c r="G6" s="9"/>
    </row>
    <row r="7" spans="1:7" s="10" customFormat="1" ht="21" customHeight="1" x14ac:dyDescent="0.2">
      <c r="A7" s="6"/>
      <c r="B7" s="6"/>
      <c r="C7" s="7"/>
      <c r="D7" s="8"/>
      <c r="E7" s="9"/>
      <c r="F7" s="9"/>
      <c r="G7" s="9"/>
    </row>
    <row r="8" spans="1:7" s="10" customFormat="1" ht="21" customHeight="1" x14ac:dyDescent="0.2">
      <c r="A8" s="6"/>
      <c r="B8" s="6"/>
      <c r="C8" s="11"/>
      <c r="D8" s="8"/>
      <c r="E8" s="9"/>
      <c r="F8" s="9"/>
      <c r="G8" s="9"/>
    </row>
    <row r="9" spans="1:7" ht="21" customHeight="1" x14ac:dyDescent="0.2">
      <c r="A9" s="6"/>
      <c r="B9" s="6"/>
      <c r="C9" s="12"/>
      <c r="D9" s="8"/>
      <c r="E9" s="9"/>
      <c r="F9" s="13"/>
      <c r="G9" s="13"/>
    </row>
    <row r="10" spans="1:7" ht="21" customHeight="1" x14ac:dyDescent="0.2">
      <c r="A10" s="6"/>
      <c r="B10" s="6"/>
      <c r="C10" s="12"/>
      <c r="D10" s="8"/>
      <c r="E10" s="9"/>
      <c r="F10" s="13"/>
      <c r="G10" s="13"/>
    </row>
    <row r="11" spans="1:7" ht="21" customHeight="1" x14ac:dyDescent="0.2">
      <c r="A11" s="6"/>
      <c r="B11" s="6"/>
      <c r="C11" s="12"/>
      <c r="D11" s="8"/>
      <c r="E11" s="9"/>
      <c r="F11" s="13"/>
      <c r="G11" s="13"/>
    </row>
    <row r="12" spans="1:7" ht="21" customHeight="1" x14ac:dyDescent="0.2">
      <c r="A12" s="6"/>
      <c r="B12" s="6"/>
      <c r="C12" s="12"/>
      <c r="D12" s="8"/>
      <c r="E12" s="9"/>
      <c r="F12" s="13"/>
      <c r="G12" s="13"/>
    </row>
    <row r="13" spans="1:7" ht="21" customHeight="1" x14ac:dyDescent="0.2">
      <c r="A13" s="6"/>
      <c r="B13" s="6"/>
      <c r="C13" s="11"/>
      <c r="D13" s="8"/>
      <c r="E13" s="9"/>
      <c r="F13" s="13"/>
      <c r="G13" s="13"/>
    </row>
    <row r="14" spans="1:7" ht="21" customHeight="1" x14ac:dyDescent="0.2">
      <c r="A14" s="6"/>
      <c r="B14" s="14"/>
      <c r="C14" s="11"/>
      <c r="D14" s="8"/>
      <c r="E14" s="9"/>
      <c r="F14" s="13"/>
      <c r="G14" s="13"/>
    </row>
    <row r="15" spans="1:7" s="15" customFormat="1" ht="21" customHeight="1" x14ac:dyDescent="0.2">
      <c r="B15" s="16"/>
      <c r="C15" s="17"/>
      <c r="D15" s="8"/>
      <c r="E15" s="18"/>
      <c r="F15" s="18"/>
      <c r="G15" s="18"/>
    </row>
    <row r="16" spans="1:7" s="19" customFormat="1" ht="12.75" customHeight="1" x14ac:dyDescent="0.2">
      <c r="B16" s="20"/>
      <c r="C16" s="21"/>
      <c r="D16" s="22"/>
      <c r="E16" s="23"/>
      <c r="F16" s="23"/>
      <c r="G16" s="23"/>
    </row>
    <row r="17" spans="2:4" s="5" customFormat="1" ht="12.75" customHeight="1" x14ac:dyDescent="0.2">
      <c r="B17" s="24"/>
      <c r="D17" s="25"/>
    </row>
    <row r="18" spans="2:4" s="5" customFormat="1" ht="12.75" customHeight="1" x14ac:dyDescent="0.2">
      <c r="B18" s="24"/>
      <c r="D18" s="25"/>
    </row>
    <row r="19" spans="2:4" s="23" customFormat="1" ht="12.75" customHeight="1" x14ac:dyDescent="0.2">
      <c r="B19" s="26"/>
      <c r="D19" s="27"/>
    </row>
    <row r="20" spans="2:4" s="23" customFormat="1" ht="12.75" customHeight="1" x14ac:dyDescent="0.25">
      <c r="B20" s="26"/>
      <c r="C20" s="28"/>
      <c r="D20" s="27"/>
    </row>
    <row r="21" spans="2:4" s="23" customFormat="1" ht="12.75" customHeight="1" x14ac:dyDescent="0.25">
      <c r="B21" s="26"/>
      <c r="C21" s="28"/>
      <c r="D21" s="2"/>
    </row>
    <row r="22" spans="2:4" s="23" customFormat="1" ht="12.75" customHeight="1" x14ac:dyDescent="0.25">
      <c r="B22" s="26"/>
      <c r="C22" s="29"/>
      <c r="D22" s="2"/>
    </row>
    <row r="23" spans="2:4" s="23" customFormat="1" ht="12.75" customHeight="1" x14ac:dyDescent="0.25">
      <c r="B23" s="26"/>
      <c r="C23" s="29" t="s">
        <v>0</v>
      </c>
      <c r="D23" s="2"/>
    </row>
    <row r="24" spans="2:4" s="3" customFormat="1" ht="12.75" customHeight="1" x14ac:dyDescent="0.25">
      <c r="C24" s="30" t="s">
        <v>1</v>
      </c>
      <c r="D24" s="31"/>
    </row>
    <row r="25" spans="2:4" s="3" customFormat="1" ht="12.75" customHeight="1" x14ac:dyDescent="0.2">
      <c r="D25" s="2"/>
    </row>
    <row r="26" spans="2:4" ht="12.75" customHeight="1" x14ac:dyDescent="0.2"/>
    <row r="27" spans="2:4" ht="12.75" customHeight="1" x14ac:dyDescent="0.2"/>
    <row r="28" spans="2:4" ht="12.75" customHeight="1" x14ac:dyDescent="0.2"/>
    <row r="29" spans="2:4" ht="12.75" customHeight="1" x14ac:dyDescent="0.2"/>
  </sheetData>
  <mergeCells count="7">
    <mergeCell ref="E3:E4"/>
    <mergeCell ref="F3:F4"/>
    <mergeCell ref="G3:G4"/>
    <mergeCell ref="A3:A4"/>
    <mergeCell ref="B3:B4"/>
    <mergeCell ref="C3:C4"/>
    <mergeCell ref="D3:D4"/>
  </mergeCells>
  <phoneticPr fontId="28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9"/>
  <sheetViews>
    <sheetView tabSelected="1" view="pageLayout" zoomScaleNormal="100" workbookViewId="0">
      <selection activeCell="B98" sqref="B98"/>
    </sheetView>
  </sheetViews>
  <sheetFormatPr defaultColWidth="3.28515625" defaultRowHeight="13.5" x14ac:dyDescent="0.25"/>
  <cols>
    <col min="1" max="1" width="5.140625" style="125" customWidth="1"/>
    <col min="2" max="2" width="36.42578125" style="32" customWidth="1"/>
    <col min="3" max="3" width="9.5703125" style="32" customWidth="1"/>
    <col min="4" max="4" width="10.5703125" style="32" customWidth="1"/>
    <col min="5" max="5" width="13.140625" style="4" customWidth="1"/>
    <col min="6" max="6" width="16.7109375" style="25" customWidth="1"/>
    <col min="7" max="7" width="0" style="28" hidden="1" customWidth="1"/>
    <col min="8" max="14" width="0" style="4" hidden="1" customWidth="1"/>
    <col min="15" max="15" width="11.85546875" style="19" customWidth="1"/>
    <col min="16" max="16" width="16.7109375" style="4" customWidth="1"/>
    <col min="17" max="17" width="19" style="5" customWidth="1"/>
    <col min="18" max="16384" width="3.28515625" style="4"/>
  </cols>
  <sheetData>
    <row r="1" spans="1:17" x14ac:dyDescent="0.25">
      <c r="A1" s="36"/>
      <c r="B1" s="4"/>
      <c r="C1" s="19" t="s">
        <v>73</v>
      </c>
      <c r="D1" s="19"/>
      <c r="E1" s="19"/>
      <c r="F1" s="33"/>
    </row>
    <row r="2" spans="1:17" ht="15.75" customHeight="1" x14ac:dyDescent="0.25">
      <c r="A2" s="36"/>
      <c r="B2" s="4"/>
      <c r="C2" s="19" t="s">
        <v>74</v>
      </c>
      <c r="D2" s="19"/>
      <c r="E2" s="19"/>
      <c r="F2" s="33"/>
    </row>
    <row r="3" spans="1:17" ht="15.75" customHeight="1" x14ac:dyDescent="0.25">
      <c r="A3" s="36"/>
      <c r="C3" s="33" t="s">
        <v>75</v>
      </c>
      <c r="D3" s="33"/>
      <c r="E3" s="33"/>
    </row>
    <row r="4" spans="1:17" s="36" customFormat="1" x14ac:dyDescent="0.2">
      <c r="B4" s="20"/>
      <c r="C4" s="34"/>
      <c r="D4" s="34"/>
      <c r="E4" s="33"/>
      <c r="F4" s="25"/>
      <c r="G4" s="35"/>
      <c r="O4" s="37"/>
      <c r="Q4" s="35"/>
    </row>
    <row r="5" spans="1:17" s="36" customFormat="1" x14ac:dyDescent="0.2">
      <c r="C5" s="34" t="s">
        <v>79</v>
      </c>
      <c r="D5" s="34"/>
      <c r="E5" s="33"/>
      <c r="F5" s="25"/>
      <c r="G5" s="35"/>
      <c r="O5" s="37"/>
      <c r="Q5" s="35"/>
    </row>
    <row r="6" spans="1:17" s="36" customFormat="1" x14ac:dyDescent="0.2">
      <c r="C6" s="34"/>
      <c r="D6" s="34"/>
      <c r="E6" s="33"/>
      <c r="F6" s="25"/>
      <c r="G6" s="35"/>
      <c r="O6" s="37"/>
      <c r="Q6" s="35"/>
    </row>
    <row r="7" spans="1:17" s="36" customFormat="1" x14ac:dyDescent="0.2">
      <c r="B7" s="34"/>
      <c r="C7" s="329" t="s">
        <v>261</v>
      </c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Q7" s="35"/>
    </row>
    <row r="8" spans="1:17" s="36" customFormat="1" x14ac:dyDescent="0.2">
      <c r="B8" s="34"/>
      <c r="C8" s="34"/>
      <c r="D8" s="34"/>
      <c r="E8" s="33"/>
      <c r="F8" s="25"/>
      <c r="G8" s="35"/>
      <c r="O8" s="37"/>
      <c r="Q8" s="35"/>
    </row>
    <row r="9" spans="1:17" s="36" customFormat="1" ht="18.75" customHeight="1" x14ac:dyDescent="0.2">
      <c r="B9" s="328" t="s">
        <v>229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</row>
    <row r="10" spans="1:17" s="36" customFormat="1" ht="18" x14ac:dyDescent="0.2">
      <c r="C10" s="34"/>
      <c r="D10" s="34"/>
      <c r="E10" s="120"/>
      <c r="F10" s="25"/>
      <c r="G10" s="35"/>
      <c r="O10" s="37"/>
      <c r="Q10" s="297" t="s">
        <v>228</v>
      </c>
    </row>
    <row r="11" spans="1:17" s="36" customFormat="1" hidden="1" x14ac:dyDescent="0.2">
      <c r="A11" s="126"/>
      <c r="B11" s="34"/>
      <c r="C11" s="34"/>
      <c r="D11" s="34"/>
      <c r="E11" s="33"/>
      <c r="F11" s="25"/>
      <c r="G11" s="35"/>
      <c r="O11" s="37"/>
      <c r="Q11" s="35"/>
    </row>
    <row r="12" spans="1:17" ht="20.25" customHeight="1" x14ac:dyDescent="0.25">
      <c r="A12" s="126"/>
      <c r="B12" s="121"/>
      <c r="C12" s="90"/>
      <c r="D12" s="90"/>
      <c r="E12" s="91"/>
      <c r="F12" s="92"/>
      <c r="G12" s="93"/>
      <c r="H12" s="94"/>
      <c r="I12" s="94"/>
      <c r="J12" s="94"/>
      <c r="K12" s="94"/>
      <c r="L12" s="94"/>
      <c r="M12" s="94"/>
      <c r="N12" s="94"/>
      <c r="O12" s="95"/>
      <c r="P12" s="94"/>
      <c r="Q12" s="96"/>
    </row>
    <row r="13" spans="1:17" ht="66" customHeight="1" x14ac:dyDescent="0.2">
      <c r="A13" s="141"/>
      <c r="B13" s="163" t="s">
        <v>2</v>
      </c>
      <c r="C13" s="164" t="s">
        <v>66</v>
      </c>
      <c r="D13" s="190" t="s">
        <v>219</v>
      </c>
      <c r="E13" s="165" t="s">
        <v>72</v>
      </c>
      <c r="F13" s="165" t="s">
        <v>67</v>
      </c>
      <c r="G13" s="166" t="s">
        <v>3</v>
      </c>
      <c r="H13" s="167" t="s">
        <v>4</v>
      </c>
      <c r="I13" s="167" t="s">
        <v>5</v>
      </c>
      <c r="J13" s="168" t="s">
        <v>6</v>
      </c>
      <c r="K13" s="168" t="s">
        <v>7</v>
      </c>
      <c r="L13" s="169" t="s">
        <v>8</v>
      </c>
      <c r="M13" s="170" t="s">
        <v>9</v>
      </c>
      <c r="N13" s="165" t="s">
        <v>10</v>
      </c>
      <c r="O13" s="171" t="s">
        <v>68</v>
      </c>
      <c r="P13" s="165" t="s">
        <v>69</v>
      </c>
      <c r="Q13" s="172" t="s">
        <v>70</v>
      </c>
    </row>
    <row r="14" spans="1:17" s="153" customFormat="1" ht="24.75" customHeight="1" x14ac:dyDescent="0.2">
      <c r="A14" s="173">
        <v>3</v>
      </c>
      <c r="B14" s="174" t="s">
        <v>190</v>
      </c>
      <c r="C14" s="300"/>
      <c r="D14" s="175"/>
      <c r="E14" s="256">
        <v>151470</v>
      </c>
      <c r="F14" s="176"/>
      <c r="G14" s="177"/>
      <c r="H14" s="178"/>
      <c r="I14" s="178"/>
      <c r="J14" s="179"/>
      <c r="K14" s="179"/>
      <c r="L14" s="180"/>
      <c r="M14" s="174"/>
      <c r="N14" s="176"/>
      <c r="O14" s="181"/>
      <c r="P14" s="176"/>
      <c r="Q14" s="176"/>
    </row>
    <row r="15" spans="1:17" s="151" customFormat="1" ht="21" customHeight="1" x14ac:dyDescent="0.25">
      <c r="A15" s="182">
        <v>32</v>
      </c>
      <c r="B15" s="148" t="s">
        <v>130</v>
      </c>
      <c r="C15" s="301"/>
      <c r="D15" s="183"/>
      <c r="E15" s="184">
        <v>150350</v>
      </c>
      <c r="F15" s="185"/>
      <c r="G15" s="186"/>
      <c r="H15" s="187"/>
      <c r="I15" s="187"/>
      <c r="J15" s="187"/>
      <c r="K15" s="187"/>
      <c r="L15" s="188"/>
      <c r="M15" s="188"/>
      <c r="N15" s="185"/>
      <c r="O15" s="184"/>
      <c r="P15" s="185"/>
      <c r="Q15" s="185"/>
    </row>
    <row r="16" spans="1:17" s="151" customFormat="1" ht="17.25" customHeight="1" x14ac:dyDescent="0.25">
      <c r="A16" s="231">
        <v>321</v>
      </c>
      <c r="B16" s="148" t="s">
        <v>231</v>
      </c>
      <c r="C16" s="301">
        <v>1</v>
      </c>
      <c r="D16" s="183"/>
      <c r="E16" s="184">
        <v>2600</v>
      </c>
      <c r="F16" s="185"/>
      <c r="G16" s="186"/>
      <c r="H16" s="187"/>
      <c r="I16" s="187"/>
      <c r="J16" s="187"/>
      <c r="K16" s="187"/>
      <c r="L16" s="188"/>
      <c r="M16" s="188"/>
      <c r="N16" s="185"/>
      <c r="O16" s="184"/>
      <c r="P16" s="185"/>
      <c r="Q16" s="185"/>
    </row>
    <row r="17" spans="1:17" s="151" customFormat="1" ht="21" customHeight="1" x14ac:dyDescent="0.25">
      <c r="A17" s="200">
        <v>3211</v>
      </c>
      <c r="B17" s="147" t="s">
        <v>230</v>
      </c>
      <c r="C17" s="299" t="s">
        <v>99</v>
      </c>
      <c r="D17" s="161"/>
      <c r="E17" s="298">
        <v>2200</v>
      </c>
      <c r="F17" s="133" t="s">
        <v>77</v>
      </c>
      <c r="G17" s="228"/>
      <c r="H17" s="199"/>
      <c r="I17" s="199"/>
      <c r="J17" s="199"/>
      <c r="K17" s="199"/>
      <c r="L17" s="298"/>
      <c r="M17" s="298"/>
      <c r="N17" s="219"/>
      <c r="O17" s="298"/>
      <c r="P17" s="221" t="s">
        <v>202</v>
      </c>
      <c r="Q17" s="219"/>
    </row>
    <row r="18" spans="1:17" s="151" customFormat="1" ht="24.75" customHeight="1" x14ac:dyDescent="0.25">
      <c r="A18" s="200">
        <v>3213</v>
      </c>
      <c r="B18" s="147" t="s">
        <v>232</v>
      </c>
      <c r="C18" s="299" t="s">
        <v>100</v>
      </c>
      <c r="D18" s="161"/>
      <c r="E18" s="298">
        <v>400</v>
      </c>
      <c r="F18" s="133" t="s">
        <v>77</v>
      </c>
      <c r="G18" s="228"/>
      <c r="H18" s="199"/>
      <c r="I18" s="199"/>
      <c r="J18" s="199"/>
      <c r="K18" s="199"/>
      <c r="L18" s="298"/>
      <c r="M18" s="298"/>
      <c r="N18" s="219"/>
      <c r="O18" s="298"/>
      <c r="P18" s="221" t="s">
        <v>202</v>
      </c>
      <c r="Q18" s="219"/>
    </row>
    <row r="19" spans="1:17" ht="18" customHeight="1" x14ac:dyDescent="0.25">
      <c r="A19" s="110">
        <v>322</v>
      </c>
      <c r="B19" s="189" t="s">
        <v>129</v>
      </c>
      <c r="C19" s="302"/>
      <c r="D19" s="190"/>
      <c r="E19" s="191">
        <v>131230</v>
      </c>
      <c r="F19" s="133"/>
      <c r="G19" s="192"/>
      <c r="H19" s="193"/>
      <c r="I19" s="193"/>
      <c r="J19" s="193"/>
      <c r="K19" s="193"/>
      <c r="L19" s="140"/>
      <c r="M19" s="140"/>
      <c r="N19" s="194"/>
      <c r="O19" s="190"/>
      <c r="P19" s="190"/>
      <c r="Q19" s="134"/>
    </row>
    <row r="20" spans="1:17" ht="15" customHeight="1" x14ac:dyDescent="0.25">
      <c r="A20" s="110">
        <v>3221</v>
      </c>
      <c r="B20" s="189" t="s">
        <v>128</v>
      </c>
      <c r="C20" s="302">
        <v>2</v>
      </c>
      <c r="D20" s="190"/>
      <c r="E20" s="281">
        <v>7200</v>
      </c>
      <c r="F20" s="133"/>
      <c r="G20" s="192">
        <v>10000</v>
      </c>
      <c r="H20" s="193">
        <v>12250</v>
      </c>
      <c r="I20" s="193">
        <v>12600</v>
      </c>
      <c r="J20" s="193">
        <v>7000</v>
      </c>
      <c r="K20" s="193">
        <v>7000</v>
      </c>
      <c r="L20" s="140">
        <v>10000</v>
      </c>
      <c r="M20" s="140"/>
      <c r="N20" s="194" t="s">
        <v>11</v>
      </c>
      <c r="O20" s="190" t="s">
        <v>71</v>
      </c>
      <c r="P20" s="190" t="s">
        <v>71</v>
      </c>
      <c r="Q20" s="190" t="s">
        <v>71</v>
      </c>
    </row>
    <row r="21" spans="1:17" ht="21" customHeight="1" x14ac:dyDescent="0.25">
      <c r="A21" s="139">
        <v>32211</v>
      </c>
      <c r="B21" s="195" t="s">
        <v>125</v>
      </c>
      <c r="C21" s="302" t="s">
        <v>101</v>
      </c>
      <c r="D21" s="196" t="s">
        <v>194</v>
      </c>
      <c r="E21" s="276">
        <v>4000</v>
      </c>
      <c r="F21" s="133" t="s">
        <v>77</v>
      </c>
      <c r="G21" s="192">
        <v>8300</v>
      </c>
      <c r="H21" s="193">
        <v>112400</v>
      </c>
      <c r="I21" s="193">
        <v>115500</v>
      </c>
      <c r="J21" s="193">
        <v>65000</v>
      </c>
      <c r="K21" s="193">
        <v>67000</v>
      </c>
      <c r="L21" s="192">
        <v>5300</v>
      </c>
      <c r="M21" s="140">
        <v>3000</v>
      </c>
      <c r="N21" s="194" t="s">
        <v>11</v>
      </c>
      <c r="O21" s="190" t="s">
        <v>71</v>
      </c>
      <c r="P21" s="221" t="s">
        <v>202</v>
      </c>
      <c r="Q21" s="190" t="s">
        <v>71</v>
      </c>
    </row>
    <row r="22" spans="1:17" ht="20.25" customHeight="1" x14ac:dyDescent="0.25">
      <c r="A22" s="139">
        <v>32212</v>
      </c>
      <c r="B22" s="195" t="s">
        <v>131</v>
      </c>
      <c r="C22" s="302" t="s">
        <v>239</v>
      </c>
      <c r="D22" s="190" t="s">
        <v>205</v>
      </c>
      <c r="E22" s="276">
        <v>200</v>
      </c>
      <c r="F22" s="133" t="s">
        <v>77</v>
      </c>
      <c r="G22" s="192"/>
      <c r="H22" s="193"/>
      <c r="I22" s="193"/>
      <c r="J22" s="193"/>
      <c r="K22" s="193"/>
      <c r="L22" s="192"/>
      <c r="M22" s="140"/>
      <c r="N22" s="194"/>
      <c r="O22" s="190"/>
      <c r="P22" s="221" t="s">
        <v>202</v>
      </c>
      <c r="Q22" s="190"/>
    </row>
    <row r="23" spans="1:17" ht="19.5" customHeight="1" x14ac:dyDescent="0.25">
      <c r="A23" s="139">
        <v>32214</v>
      </c>
      <c r="B23" s="195" t="s">
        <v>126</v>
      </c>
      <c r="C23" s="302" t="s">
        <v>102</v>
      </c>
      <c r="D23" s="275" t="s">
        <v>195</v>
      </c>
      <c r="E23" s="276">
        <v>1500</v>
      </c>
      <c r="F23" s="133" t="s">
        <v>77</v>
      </c>
      <c r="G23" s="192">
        <v>8300</v>
      </c>
      <c r="H23" s="193">
        <v>112400</v>
      </c>
      <c r="I23" s="193">
        <v>115500</v>
      </c>
      <c r="J23" s="193">
        <v>65000</v>
      </c>
      <c r="K23" s="193">
        <v>67000</v>
      </c>
      <c r="L23" s="192">
        <v>5300</v>
      </c>
      <c r="M23" s="140">
        <v>3000</v>
      </c>
      <c r="N23" s="194" t="s">
        <v>11</v>
      </c>
      <c r="O23" s="190" t="s">
        <v>71</v>
      </c>
      <c r="P23" s="221" t="s">
        <v>202</v>
      </c>
      <c r="Q23" s="190" t="s">
        <v>71</v>
      </c>
    </row>
    <row r="24" spans="1:17" ht="22.5" customHeight="1" x14ac:dyDescent="0.25">
      <c r="A24" s="139">
        <v>32216</v>
      </c>
      <c r="B24" s="195" t="s">
        <v>127</v>
      </c>
      <c r="C24" s="302" t="s">
        <v>240</v>
      </c>
      <c r="D24" s="196" t="s">
        <v>196</v>
      </c>
      <c r="E24" s="276">
        <v>1500</v>
      </c>
      <c r="F24" s="133" t="s">
        <v>77</v>
      </c>
      <c r="G24" s="192"/>
      <c r="H24" s="193"/>
      <c r="I24" s="193"/>
      <c r="J24" s="193"/>
      <c r="K24" s="193"/>
      <c r="L24" s="192"/>
      <c r="M24" s="140"/>
      <c r="N24" s="194"/>
      <c r="O24" s="190"/>
      <c r="P24" s="221" t="s">
        <v>202</v>
      </c>
      <c r="Q24" s="190"/>
    </row>
    <row r="25" spans="1:17" ht="25.5" customHeight="1" x14ac:dyDescent="0.25">
      <c r="A25" s="110">
        <v>3222</v>
      </c>
      <c r="B25" s="160" t="s">
        <v>132</v>
      </c>
      <c r="C25" s="302"/>
      <c r="D25" s="190"/>
      <c r="E25" s="286">
        <v>84000</v>
      </c>
      <c r="F25" s="133"/>
      <c r="G25" s="201">
        <v>40715.800000000003</v>
      </c>
      <c r="H25" s="202"/>
      <c r="I25" s="202"/>
      <c r="J25" s="202"/>
      <c r="K25" s="202"/>
      <c r="L25" s="201">
        <v>40715.800000000003</v>
      </c>
      <c r="M25" s="203"/>
      <c r="N25" s="204" t="s">
        <v>11</v>
      </c>
      <c r="O25" s="190" t="s">
        <v>71</v>
      </c>
      <c r="P25" s="190" t="s">
        <v>71</v>
      </c>
      <c r="Q25" s="190" t="s">
        <v>71</v>
      </c>
    </row>
    <row r="26" spans="1:17" ht="24.75" customHeight="1" x14ac:dyDescent="0.25">
      <c r="A26" s="139">
        <v>32224</v>
      </c>
      <c r="B26" s="205" t="s">
        <v>133</v>
      </c>
      <c r="C26" s="302" t="s">
        <v>21</v>
      </c>
      <c r="D26" s="190"/>
      <c r="E26" s="286">
        <v>84000</v>
      </c>
      <c r="F26" s="133"/>
      <c r="G26" s="201">
        <v>29090</v>
      </c>
      <c r="H26" s="202"/>
      <c r="I26" s="202"/>
      <c r="J26" s="202"/>
      <c r="K26" s="202"/>
      <c r="L26" s="201">
        <v>29090</v>
      </c>
      <c r="M26" s="203"/>
      <c r="N26" s="204" t="s">
        <v>11</v>
      </c>
      <c r="O26" s="190" t="s">
        <v>71</v>
      </c>
      <c r="P26" s="190" t="s">
        <v>71</v>
      </c>
      <c r="Q26" s="190" t="s">
        <v>71</v>
      </c>
    </row>
    <row r="27" spans="1:17" ht="24" customHeight="1" x14ac:dyDescent="0.25">
      <c r="A27" s="160"/>
      <c r="B27" s="195" t="s">
        <v>233</v>
      </c>
      <c r="C27" s="302" t="s">
        <v>103</v>
      </c>
      <c r="D27" s="190" t="s">
        <v>206</v>
      </c>
      <c r="E27" s="276">
        <v>10000</v>
      </c>
      <c r="F27" s="133" t="s">
        <v>179</v>
      </c>
      <c r="G27" s="201"/>
      <c r="H27" s="202"/>
      <c r="I27" s="202"/>
      <c r="J27" s="202"/>
      <c r="K27" s="202"/>
      <c r="L27" s="201"/>
      <c r="M27" s="203"/>
      <c r="N27" s="204"/>
      <c r="O27" s="190" t="s">
        <v>71</v>
      </c>
      <c r="P27" s="190" t="s">
        <v>202</v>
      </c>
      <c r="Q27" s="190" t="s">
        <v>71</v>
      </c>
    </row>
    <row r="28" spans="1:17" ht="22.5" customHeight="1" x14ac:dyDescent="0.25">
      <c r="A28" s="139"/>
      <c r="B28" s="195" t="s">
        <v>241</v>
      </c>
      <c r="C28" s="302" t="s">
        <v>105</v>
      </c>
      <c r="D28" s="190" t="s">
        <v>206</v>
      </c>
      <c r="E28" s="276">
        <v>3000</v>
      </c>
      <c r="F28" s="133" t="s">
        <v>179</v>
      </c>
      <c r="G28" s="201"/>
      <c r="H28" s="202"/>
      <c r="I28" s="202"/>
      <c r="J28" s="202"/>
      <c r="K28" s="202"/>
      <c r="L28" s="201"/>
      <c r="M28" s="203"/>
      <c r="N28" s="204"/>
      <c r="O28" s="190" t="s">
        <v>71</v>
      </c>
      <c r="P28" s="190" t="s">
        <v>202</v>
      </c>
      <c r="Q28" s="190" t="s">
        <v>71</v>
      </c>
    </row>
    <row r="29" spans="1:17" ht="22.5" customHeight="1" x14ac:dyDescent="0.25">
      <c r="A29" s="139"/>
      <c r="B29" s="195" t="s">
        <v>91</v>
      </c>
      <c r="C29" s="302" t="s">
        <v>104</v>
      </c>
      <c r="D29" s="190" t="s">
        <v>180</v>
      </c>
      <c r="E29" s="276">
        <v>2500</v>
      </c>
      <c r="F29" s="198" t="s">
        <v>77</v>
      </c>
      <c r="G29" s="201"/>
      <c r="H29" s="202"/>
      <c r="I29" s="202"/>
      <c r="J29" s="202"/>
      <c r="K29" s="202"/>
      <c r="L29" s="201"/>
      <c r="M29" s="203"/>
      <c r="N29" s="204"/>
      <c r="O29" s="190"/>
      <c r="P29" s="190" t="s">
        <v>202</v>
      </c>
      <c r="Q29" s="190"/>
    </row>
    <row r="30" spans="1:17" ht="21.75" customHeight="1" x14ac:dyDescent="0.25">
      <c r="A30" s="139"/>
      <c r="B30" s="195" t="s">
        <v>234</v>
      </c>
      <c r="C30" s="302"/>
      <c r="D30" s="197" t="s">
        <v>209</v>
      </c>
      <c r="E30" s="276">
        <v>2000</v>
      </c>
      <c r="F30" s="198" t="s">
        <v>77</v>
      </c>
      <c r="G30" s="201"/>
      <c r="H30" s="202"/>
      <c r="I30" s="202"/>
      <c r="J30" s="202"/>
      <c r="K30" s="202"/>
      <c r="L30" s="201"/>
      <c r="M30" s="203"/>
      <c r="N30" s="204"/>
      <c r="O30" s="190"/>
      <c r="P30" s="221" t="s">
        <v>202</v>
      </c>
      <c r="Q30" s="190"/>
    </row>
    <row r="31" spans="1:17" ht="27.75" customHeight="1" x14ac:dyDescent="0.25">
      <c r="A31" s="139"/>
      <c r="B31" s="195" t="s">
        <v>134</v>
      </c>
      <c r="C31" s="302"/>
      <c r="D31" s="190" t="s">
        <v>208</v>
      </c>
      <c r="E31" s="276">
        <v>2000</v>
      </c>
      <c r="F31" s="198" t="s">
        <v>77</v>
      </c>
      <c r="G31" s="201"/>
      <c r="H31" s="202"/>
      <c r="I31" s="202"/>
      <c r="J31" s="202"/>
      <c r="K31" s="202"/>
      <c r="L31" s="201"/>
      <c r="M31" s="203"/>
      <c r="N31" s="204"/>
      <c r="O31" s="190"/>
      <c r="P31" s="221" t="s">
        <v>202</v>
      </c>
      <c r="Q31" s="190"/>
    </row>
    <row r="32" spans="1:17" ht="21.75" customHeight="1" x14ac:dyDescent="0.25">
      <c r="A32" s="139"/>
      <c r="B32" s="195" t="s">
        <v>87</v>
      </c>
      <c r="C32" s="302"/>
      <c r="D32" s="249" t="s">
        <v>207</v>
      </c>
      <c r="E32" s="276">
        <v>2500</v>
      </c>
      <c r="F32" s="198" t="s">
        <v>77</v>
      </c>
      <c r="G32" s="201"/>
      <c r="H32" s="202"/>
      <c r="I32" s="202"/>
      <c r="J32" s="202"/>
      <c r="K32" s="202"/>
      <c r="L32" s="201"/>
      <c r="M32" s="203"/>
      <c r="N32" s="204"/>
      <c r="O32" s="190"/>
      <c r="P32" s="221" t="s">
        <v>202</v>
      </c>
      <c r="Q32" s="190"/>
    </row>
    <row r="33" spans="1:17" ht="21" customHeight="1" x14ac:dyDescent="0.25">
      <c r="A33" s="139"/>
      <c r="B33" s="160" t="s">
        <v>88</v>
      </c>
      <c r="C33" s="302" t="s">
        <v>107</v>
      </c>
      <c r="D33" s="190"/>
      <c r="E33" s="286">
        <v>37500</v>
      </c>
      <c r="F33" s="133" t="s">
        <v>179</v>
      </c>
      <c r="G33" s="201">
        <v>68220</v>
      </c>
      <c r="H33" s="202"/>
      <c r="I33" s="202"/>
      <c r="J33" s="202"/>
      <c r="K33" s="202"/>
      <c r="L33" s="201">
        <v>68220</v>
      </c>
      <c r="M33" s="203"/>
      <c r="N33" s="204" t="s">
        <v>11</v>
      </c>
      <c r="O33" s="190" t="s">
        <v>71</v>
      </c>
      <c r="P33" s="221" t="s">
        <v>202</v>
      </c>
      <c r="Q33" s="190" t="s">
        <v>71</v>
      </c>
    </row>
    <row r="34" spans="1:17" ht="22.5" customHeight="1" x14ac:dyDescent="0.25">
      <c r="A34" s="139"/>
      <c r="B34" s="195" t="s">
        <v>89</v>
      </c>
      <c r="C34" s="302"/>
      <c r="D34" s="190" t="s">
        <v>168</v>
      </c>
      <c r="E34" s="276">
        <v>6500</v>
      </c>
      <c r="F34" s="198" t="s">
        <v>77</v>
      </c>
      <c r="G34" s="201"/>
      <c r="H34" s="202"/>
      <c r="I34" s="202"/>
      <c r="J34" s="202"/>
      <c r="K34" s="202"/>
      <c r="L34" s="201"/>
      <c r="M34" s="203"/>
      <c r="N34" s="204"/>
      <c r="O34" s="190"/>
      <c r="P34" s="221" t="s">
        <v>202</v>
      </c>
      <c r="Q34" s="190"/>
    </row>
    <row r="35" spans="1:17" ht="24" customHeight="1" x14ac:dyDescent="0.25">
      <c r="A35" s="139"/>
      <c r="B35" s="195" t="s">
        <v>244</v>
      </c>
      <c r="C35" s="302"/>
      <c r="D35" s="190" t="s">
        <v>236</v>
      </c>
      <c r="E35" s="276">
        <v>4000</v>
      </c>
      <c r="F35" s="198" t="s">
        <v>77</v>
      </c>
      <c r="G35" s="201"/>
      <c r="H35" s="202"/>
      <c r="I35" s="202"/>
      <c r="J35" s="202"/>
      <c r="K35" s="202"/>
      <c r="L35" s="201"/>
      <c r="M35" s="203"/>
      <c r="N35" s="204"/>
      <c r="O35" s="190"/>
      <c r="P35" s="221" t="s">
        <v>202</v>
      </c>
      <c r="Q35" s="190"/>
    </row>
    <row r="36" spans="1:17" ht="21" customHeight="1" x14ac:dyDescent="0.25">
      <c r="A36" s="139"/>
      <c r="B36" s="195" t="s">
        <v>222</v>
      </c>
      <c r="C36" s="302"/>
      <c r="D36" s="190" t="s">
        <v>226</v>
      </c>
      <c r="E36" s="276">
        <v>6500</v>
      </c>
      <c r="F36" s="198" t="s">
        <v>77</v>
      </c>
      <c r="G36" s="201"/>
      <c r="H36" s="202"/>
      <c r="I36" s="202"/>
      <c r="J36" s="202"/>
      <c r="K36" s="202"/>
      <c r="L36" s="201"/>
      <c r="M36" s="203"/>
      <c r="N36" s="204"/>
      <c r="O36" s="190"/>
      <c r="P36" s="221" t="s">
        <v>202</v>
      </c>
      <c r="Q36" s="190"/>
    </row>
    <row r="37" spans="1:17" ht="21.75" customHeight="1" x14ac:dyDescent="0.25">
      <c r="A37" s="139"/>
      <c r="B37" s="195" t="s">
        <v>90</v>
      </c>
      <c r="C37" s="302"/>
      <c r="D37" s="190" t="s">
        <v>169</v>
      </c>
      <c r="E37" s="276">
        <v>8500</v>
      </c>
      <c r="F37" s="198" t="s">
        <v>77</v>
      </c>
      <c r="G37" s="201"/>
      <c r="H37" s="202"/>
      <c r="I37" s="202"/>
      <c r="J37" s="202"/>
      <c r="K37" s="202"/>
      <c r="L37" s="201"/>
      <c r="M37" s="203"/>
      <c r="N37" s="204"/>
      <c r="O37" s="190"/>
      <c r="P37" s="221" t="s">
        <v>202</v>
      </c>
      <c r="Q37" s="190"/>
    </row>
    <row r="38" spans="1:17" ht="21" customHeight="1" x14ac:dyDescent="0.25">
      <c r="A38" s="139"/>
      <c r="B38" s="195" t="s">
        <v>92</v>
      </c>
      <c r="C38" s="302"/>
      <c r="D38" s="190" t="s">
        <v>210</v>
      </c>
      <c r="E38" s="276">
        <v>6000</v>
      </c>
      <c r="F38" s="198" t="s">
        <v>77</v>
      </c>
      <c r="G38" s="201"/>
      <c r="H38" s="202"/>
      <c r="I38" s="202"/>
      <c r="J38" s="202"/>
      <c r="K38" s="202"/>
      <c r="L38" s="201"/>
      <c r="M38" s="203"/>
      <c r="N38" s="204"/>
      <c r="O38" s="198"/>
      <c r="P38" s="221" t="s">
        <v>202</v>
      </c>
      <c r="Q38" s="190"/>
    </row>
    <row r="39" spans="1:17" ht="23.25" customHeight="1" x14ac:dyDescent="0.25">
      <c r="A39" s="139"/>
      <c r="B39" s="195" t="s">
        <v>93</v>
      </c>
      <c r="C39" s="302"/>
      <c r="D39" s="190" t="s">
        <v>211</v>
      </c>
      <c r="E39" s="276">
        <v>4000</v>
      </c>
      <c r="F39" s="198" t="s">
        <v>77</v>
      </c>
      <c r="G39" s="201"/>
      <c r="H39" s="202"/>
      <c r="I39" s="202"/>
      <c r="J39" s="202"/>
      <c r="K39" s="202"/>
      <c r="L39" s="201"/>
      <c r="M39" s="203"/>
      <c r="N39" s="204"/>
      <c r="O39" s="190"/>
      <c r="P39" s="221" t="s">
        <v>202</v>
      </c>
      <c r="Q39" s="190"/>
    </row>
    <row r="40" spans="1:17" ht="20.25" customHeight="1" x14ac:dyDescent="0.25">
      <c r="A40" s="139"/>
      <c r="B40" s="195" t="s">
        <v>98</v>
      </c>
      <c r="C40" s="302"/>
      <c r="D40" s="190"/>
      <c r="E40" s="276">
        <v>2000</v>
      </c>
      <c r="F40" s="198" t="s">
        <v>77</v>
      </c>
      <c r="G40" s="201"/>
      <c r="H40" s="202"/>
      <c r="I40" s="202"/>
      <c r="J40" s="202"/>
      <c r="K40" s="202"/>
      <c r="L40" s="201"/>
      <c r="M40" s="203"/>
      <c r="N40" s="204"/>
      <c r="O40" s="190"/>
      <c r="P40" s="221" t="s">
        <v>202</v>
      </c>
      <c r="Q40" s="190"/>
    </row>
    <row r="41" spans="1:17" ht="22.5" customHeight="1" x14ac:dyDescent="0.25">
      <c r="A41" s="139"/>
      <c r="B41" s="160" t="s">
        <v>97</v>
      </c>
      <c r="C41" s="190" t="s">
        <v>242</v>
      </c>
      <c r="D41" s="190"/>
      <c r="E41" s="286">
        <v>7000</v>
      </c>
      <c r="F41" s="133" t="s">
        <v>77</v>
      </c>
      <c r="G41" s="201"/>
      <c r="H41" s="202"/>
      <c r="I41" s="202"/>
      <c r="J41" s="202"/>
      <c r="K41" s="202"/>
      <c r="L41" s="201"/>
      <c r="M41" s="203"/>
      <c r="N41" s="204"/>
      <c r="O41" s="190" t="s">
        <v>71</v>
      </c>
      <c r="P41" s="221" t="s">
        <v>202</v>
      </c>
      <c r="Q41" s="190" t="s">
        <v>71</v>
      </c>
    </row>
    <row r="42" spans="1:17" ht="23.25" customHeight="1" x14ac:dyDescent="0.25">
      <c r="A42" s="139"/>
      <c r="B42" s="160" t="s">
        <v>96</v>
      </c>
      <c r="C42" s="190" t="s">
        <v>243</v>
      </c>
      <c r="D42" s="190"/>
      <c r="E42" s="286">
        <v>5500</v>
      </c>
      <c r="F42" s="133" t="s">
        <v>77</v>
      </c>
      <c r="G42" s="201">
        <v>20000</v>
      </c>
      <c r="H42" s="202"/>
      <c r="I42" s="202"/>
      <c r="J42" s="202"/>
      <c r="K42" s="202"/>
      <c r="L42" s="201">
        <v>20000</v>
      </c>
      <c r="M42" s="203"/>
      <c r="N42" s="204" t="s">
        <v>11</v>
      </c>
      <c r="O42" s="190" t="s">
        <v>71</v>
      </c>
      <c r="P42" s="221" t="s">
        <v>202</v>
      </c>
      <c r="Q42" s="190" t="s">
        <v>71</v>
      </c>
    </row>
    <row r="43" spans="1:17" ht="23.25" customHeight="1" x14ac:dyDescent="0.25">
      <c r="A43" s="139"/>
      <c r="B43" s="160" t="s">
        <v>95</v>
      </c>
      <c r="C43" s="196" t="s">
        <v>246</v>
      </c>
      <c r="D43" s="206"/>
      <c r="E43" s="286">
        <v>5500</v>
      </c>
      <c r="F43" s="133" t="s">
        <v>77</v>
      </c>
      <c r="G43" s="201">
        <v>22147.55</v>
      </c>
      <c r="H43" s="202"/>
      <c r="I43" s="202"/>
      <c r="J43" s="202"/>
      <c r="K43" s="202"/>
      <c r="L43" s="201">
        <v>22147.55</v>
      </c>
      <c r="M43" s="203"/>
      <c r="N43" s="204" t="s">
        <v>11</v>
      </c>
      <c r="O43" s="190" t="s">
        <v>71</v>
      </c>
      <c r="P43" s="221" t="s">
        <v>202</v>
      </c>
      <c r="Q43" s="190" t="s">
        <v>71</v>
      </c>
    </row>
    <row r="44" spans="1:17" ht="28.5" customHeight="1" x14ac:dyDescent="0.25">
      <c r="A44" s="139"/>
      <c r="B44" s="207" t="s">
        <v>189</v>
      </c>
      <c r="C44" s="302" t="s">
        <v>251</v>
      </c>
      <c r="D44" s="190" t="s">
        <v>170</v>
      </c>
      <c r="E44" s="286">
        <v>1500</v>
      </c>
      <c r="F44" s="133" t="s">
        <v>179</v>
      </c>
      <c r="G44" s="201">
        <v>17000</v>
      </c>
      <c r="H44" s="202"/>
      <c r="I44" s="202"/>
      <c r="J44" s="202"/>
      <c r="K44" s="202"/>
      <c r="L44" s="201">
        <v>17000</v>
      </c>
      <c r="M44" s="203"/>
      <c r="N44" s="204" t="s">
        <v>11</v>
      </c>
      <c r="O44" s="190" t="s">
        <v>71</v>
      </c>
      <c r="P44" s="221" t="s">
        <v>202</v>
      </c>
      <c r="Q44" s="190" t="s">
        <v>71</v>
      </c>
    </row>
    <row r="45" spans="1:17" ht="40.5" x14ac:dyDescent="0.25">
      <c r="A45" s="139"/>
      <c r="B45" s="195" t="s">
        <v>94</v>
      </c>
      <c r="C45" s="196" t="s">
        <v>247</v>
      </c>
      <c r="D45" s="196" t="s">
        <v>171</v>
      </c>
      <c r="E45" s="286">
        <v>5000</v>
      </c>
      <c r="F45" s="133" t="s">
        <v>179</v>
      </c>
      <c r="G45" s="201"/>
      <c r="H45" s="202"/>
      <c r="I45" s="202"/>
      <c r="J45" s="202"/>
      <c r="K45" s="202"/>
      <c r="L45" s="201"/>
      <c r="M45" s="203"/>
      <c r="N45" s="204"/>
      <c r="O45" s="190"/>
      <c r="P45" s="221" t="s">
        <v>202</v>
      </c>
      <c r="Q45" s="190"/>
    </row>
    <row r="46" spans="1:17" ht="21" customHeight="1" x14ac:dyDescent="0.2">
      <c r="A46" s="110">
        <v>3223</v>
      </c>
      <c r="B46" s="160" t="s">
        <v>137</v>
      </c>
      <c r="C46" s="190">
        <v>4</v>
      </c>
      <c r="D46" s="190"/>
      <c r="E46" s="281">
        <v>36100</v>
      </c>
      <c r="F46" s="133"/>
      <c r="G46" s="208"/>
      <c r="H46" s="193"/>
      <c r="I46" s="193"/>
      <c r="J46" s="193"/>
      <c r="K46" s="193"/>
      <c r="L46" s="193"/>
      <c r="M46" s="139"/>
      <c r="N46" s="139"/>
      <c r="O46" s="190" t="s">
        <v>71</v>
      </c>
      <c r="P46" s="190" t="s">
        <v>71</v>
      </c>
      <c r="Q46" s="190" t="s">
        <v>71</v>
      </c>
    </row>
    <row r="47" spans="1:17" ht="25.5" customHeight="1" x14ac:dyDescent="0.2">
      <c r="A47" s="139">
        <v>32231</v>
      </c>
      <c r="B47" s="209" t="s">
        <v>136</v>
      </c>
      <c r="C47" s="210" t="s">
        <v>106</v>
      </c>
      <c r="D47" s="210" t="s">
        <v>172</v>
      </c>
      <c r="E47" s="277">
        <v>9000</v>
      </c>
      <c r="F47" s="133" t="s">
        <v>84</v>
      </c>
      <c r="G47" s="208"/>
      <c r="H47" s="193"/>
      <c r="I47" s="193"/>
      <c r="J47" s="193"/>
      <c r="K47" s="193"/>
      <c r="L47" s="193"/>
      <c r="M47" s="139"/>
      <c r="N47" s="139"/>
      <c r="O47" s="190" t="s">
        <v>83</v>
      </c>
      <c r="P47" s="134" t="s">
        <v>224</v>
      </c>
      <c r="Q47" s="190" t="s">
        <v>82</v>
      </c>
    </row>
    <row r="48" spans="1:17" ht="25.5" customHeight="1" x14ac:dyDescent="0.2">
      <c r="A48" s="139">
        <v>32233</v>
      </c>
      <c r="B48" s="209" t="s">
        <v>135</v>
      </c>
      <c r="C48" s="211" t="s">
        <v>108</v>
      </c>
      <c r="D48" s="211" t="s">
        <v>173</v>
      </c>
      <c r="E48" s="277">
        <v>1000</v>
      </c>
      <c r="F48" s="212" t="s">
        <v>84</v>
      </c>
      <c r="G48" s="213"/>
      <c r="H48" s="214"/>
      <c r="I48" s="214"/>
      <c r="J48" s="214"/>
      <c r="K48" s="214"/>
      <c r="L48" s="214"/>
      <c r="M48" s="215"/>
      <c r="N48" s="215"/>
      <c r="O48" s="134" t="s">
        <v>83</v>
      </c>
      <c r="P48" s="134" t="s">
        <v>259</v>
      </c>
      <c r="Q48" s="190" t="s">
        <v>82</v>
      </c>
    </row>
    <row r="49" spans="1:17" ht="22.5" customHeight="1" x14ac:dyDescent="0.25">
      <c r="A49" s="139">
        <v>32234</v>
      </c>
      <c r="B49" s="209" t="s">
        <v>174</v>
      </c>
      <c r="C49" s="302" t="s">
        <v>245</v>
      </c>
      <c r="D49" s="190" t="s">
        <v>175</v>
      </c>
      <c r="E49" s="277">
        <v>100</v>
      </c>
      <c r="F49" s="133" t="s">
        <v>77</v>
      </c>
      <c r="G49" s="192"/>
      <c r="H49" s="193"/>
      <c r="I49" s="193"/>
      <c r="J49" s="193"/>
      <c r="K49" s="193"/>
      <c r="L49" s="192"/>
      <c r="M49" s="139"/>
      <c r="N49" s="194"/>
      <c r="O49" s="190" t="s">
        <v>71</v>
      </c>
      <c r="P49" s="190" t="s">
        <v>202</v>
      </c>
      <c r="Q49" s="190" t="s">
        <v>71</v>
      </c>
    </row>
    <row r="50" spans="1:17" ht="30.75" customHeight="1" x14ac:dyDescent="0.25">
      <c r="A50" s="139">
        <v>32239</v>
      </c>
      <c r="B50" s="209" t="s">
        <v>138</v>
      </c>
      <c r="C50" s="196" t="s">
        <v>235</v>
      </c>
      <c r="D50" s="196" t="s">
        <v>176</v>
      </c>
      <c r="E50" s="277">
        <v>26000</v>
      </c>
      <c r="F50" s="212" t="s">
        <v>215</v>
      </c>
      <c r="G50" s="192"/>
      <c r="H50" s="193"/>
      <c r="I50" s="193"/>
      <c r="J50" s="193"/>
      <c r="K50" s="193"/>
      <c r="L50" s="192"/>
      <c r="M50" s="139"/>
      <c r="N50" s="194"/>
      <c r="O50" s="190"/>
      <c r="P50" s="134" t="s">
        <v>260</v>
      </c>
      <c r="Q50" s="190"/>
    </row>
    <row r="51" spans="1:17" ht="26.25" customHeight="1" x14ac:dyDescent="0.25">
      <c r="A51" s="110">
        <v>3224</v>
      </c>
      <c r="B51" s="216" t="s">
        <v>139</v>
      </c>
      <c r="C51" s="190">
        <v>5</v>
      </c>
      <c r="D51" s="190"/>
      <c r="E51" s="281">
        <v>2450</v>
      </c>
      <c r="F51" s="133"/>
      <c r="G51" s="192"/>
      <c r="H51" s="193"/>
      <c r="I51" s="193"/>
      <c r="J51" s="193"/>
      <c r="K51" s="193"/>
      <c r="L51" s="192"/>
      <c r="M51" s="139"/>
      <c r="N51" s="194"/>
      <c r="O51" s="190" t="s">
        <v>71</v>
      </c>
      <c r="P51" s="221"/>
      <c r="Q51" s="190" t="s">
        <v>71</v>
      </c>
    </row>
    <row r="52" spans="1:17" ht="21" customHeight="1" x14ac:dyDescent="0.25">
      <c r="A52" s="139">
        <v>32241</v>
      </c>
      <c r="B52" s="209" t="s">
        <v>141</v>
      </c>
      <c r="C52" s="190" t="s">
        <v>248</v>
      </c>
      <c r="D52" s="190"/>
      <c r="E52" s="276">
        <v>800</v>
      </c>
      <c r="F52" s="133" t="s">
        <v>77</v>
      </c>
      <c r="G52" s="192"/>
      <c r="H52" s="193"/>
      <c r="I52" s="193"/>
      <c r="J52" s="193"/>
      <c r="K52" s="193"/>
      <c r="L52" s="192"/>
      <c r="M52" s="139"/>
      <c r="N52" s="194"/>
      <c r="O52" s="190"/>
      <c r="P52" s="221" t="s">
        <v>202</v>
      </c>
      <c r="Q52" s="190"/>
    </row>
    <row r="53" spans="1:17" ht="24.75" customHeight="1" x14ac:dyDescent="0.25">
      <c r="A53" s="139">
        <v>32242</v>
      </c>
      <c r="B53" s="217" t="s">
        <v>140</v>
      </c>
      <c r="C53" s="218" t="s">
        <v>249</v>
      </c>
      <c r="D53" s="197" t="s">
        <v>212</v>
      </c>
      <c r="E53" s="276">
        <v>650</v>
      </c>
      <c r="F53" s="133" t="s">
        <v>77</v>
      </c>
      <c r="G53" s="192"/>
      <c r="H53" s="193"/>
      <c r="I53" s="193"/>
      <c r="J53" s="193"/>
      <c r="K53" s="193"/>
      <c r="L53" s="192"/>
      <c r="M53" s="139"/>
      <c r="N53" s="194"/>
      <c r="O53" s="190"/>
      <c r="P53" s="221" t="s">
        <v>202</v>
      </c>
      <c r="Q53" s="190"/>
    </row>
    <row r="54" spans="1:17" ht="21" customHeight="1" x14ac:dyDescent="0.25">
      <c r="A54" s="139">
        <v>32249</v>
      </c>
      <c r="B54" s="217" t="s">
        <v>142</v>
      </c>
      <c r="C54" s="196" t="s">
        <v>250</v>
      </c>
      <c r="D54" s="196"/>
      <c r="E54" s="276">
        <v>1000</v>
      </c>
      <c r="F54" s="133" t="s">
        <v>77</v>
      </c>
      <c r="G54" s="192">
        <v>25000</v>
      </c>
      <c r="H54" s="193">
        <v>34200</v>
      </c>
      <c r="I54" s="193">
        <v>35100</v>
      </c>
      <c r="J54" s="193">
        <v>20000</v>
      </c>
      <c r="K54" s="193">
        <v>21000</v>
      </c>
      <c r="L54" s="140">
        <v>25000</v>
      </c>
      <c r="M54" s="140"/>
      <c r="N54" s="194" t="s">
        <v>11</v>
      </c>
      <c r="O54" s="190" t="s">
        <v>71</v>
      </c>
      <c r="P54" s="221" t="s">
        <v>202</v>
      </c>
      <c r="Q54" s="190" t="s">
        <v>71</v>
      </c>
    </row>
    <row r="55" spans="1:17" ht="21.75" customHeight="1" x14ac:dyDescent="0.25">
      <c r="A55" s="110">
        <v>3225</v>
      </c>
      <c r="B55" s="189" t="s">
        <v>144</v>
      </c>
      <c r="C55" s="210">
        <v>6</v>
      </c>
      <c r="D55" s="210"/>
      <c r="E55" s="281">
        <v>1120</v>
      </c>
      <c r="F55" s="133"/>
      <c r="G55" s="192">
        <v>25000</v>
      </c>
      <c r="H55" s="193">
        <v>34200</v>
      </c>
      <c r="I55" s="193">
        <v>35100</v>
      </c>
      <c r="J55" s="193">
        <v>20000</v>
      </c>
      <c r="K55" s="193">
        <v>21000</v>
      </c>
      <c r="L55" s="140">
        <v>25000</v>
      </c>
      <c r="M55" s="140"/>
      <c r="N55" s="194" t="s">
        <v>11</v>
      </c>
      <c r="O55" s="190" t="s">
        <v>71</v>
      </c>
      <c r="P55" s="221"/>
      <c r="Q55" s="190"/>
    </row>
    <row r="56" spans="1:17" ht="21" customHeight="1" x14ac:dyDescent="0.25">
      <c r="A56" s="139">
        <v>32251</v>
      </c>
      <c r="B56" s="195" t="s">
        <v>145</v>
      </c>
      <c r="C56" s="210"/>
      <c r="D56" s="248" t="s">
        <v>197</v>
      </c>
      <c r="E56" s="280">
        <v>1120</v>
      </c>
      <c r="F56" s="133" t="s">
        <v>77</v>
      </c>
      <c r="G56" s="192"/>
      <c r="H56" s="193"/>
      <c r="I56" s="193"/>
      <c r="J56" s="193"/>
      <c r="K56" s="193"/>
      <c r="L56" s="140"/>
      <c r="M56" s="140"/>
      <c r="N56" s="194"/>
      <c r="O56" s="190"/>
      <c r="P56" s="221" t="s">
        <v>202</v>
      </c>
      <c r="Q56" s="190"/>
    </row>
    <row r="57" spans="1:17" ht="24" customHeight="1" x14ac:dyDescent="0.2">
      <c r="A57" s="110">
        <v>3227</v>
      </c>
      <c r="B57" s="160" t="s">
        <v>146</v>
      </c>
      <c r="C57" s="161">
        <v>7</v>
      </c>
      <c r="D57" s="161"/>
      <c r="E57" s="281">
        <v>360</v>
      </c>
      <c r="F57" s="219"/>
      <c r="G57" s="205"/>
      <c r="H57" s="161"/>
      <c r="I57" s="220"/>
      <c r="J57" s="219"/>
      <c r="K57" s="205"/>
      <c r="L57" s="161"/>
      <c r="M57" s="220"/>
      <c r="N57" s="219"/>
      <c r="O57" s="205"/>
      <c r="P57" s="221"/>
      <c r="Q57" s="220"/>
    </row>
    <row r="58" spans="1:17" ht="24.75" customHeight="1" x14ac:dyDescent="0.2">
      <c r="A58" s="139">
        <v>32271</v>
      </c>
      <c r="B58" s="195" t="s">
        <v>150</v>
      </c>
      <c r="C58" s="190" t="s">
        <v>71</v>
      </c>
      <c r="D58" s="247" t="s">
        <v>198</v>
      </c>
      <c r="E58" s="280">
        <v>360</v>
      </c>
      <c r="F58" s="133" t="s">
        <v>77</v>
      </c>
      <c r="G58" s="208"/>
      <c r="H58" s="193">
        <v>1444200</v>
      </c>
      <c r="I58" s="193">
        <v>1483200</v>
      </c>
      <c r="J58" s="193">
        <v>840000</v>
      </c>
      <c r="K58" s="193">
        <v>856000</v>
      </c>
      <c r="L58" s="193"/>
      <c r="M58" s="139"/>
      <c r="N58" s="139"/>
      <c r="O58" s="190" t="s">
        <v>71</v>
      </c>
      <c r="P58" s="221" t="s">
        <v>202</v>
      </c>
      <c r="Q58" s="190" t="s">
        <v>71</v>
      </c>
    </row>
    <row r="59" spans="1:17" ht="21" customHeight="1" x14ac:dyDescent="0.2">
      <c r="A59" s="110">
        <v>323</v>
      </c>
      <c r="B59" s="205" t="s">
        <v>147</v>
      </c>
      <c r="C59" s="190"/>
      <c r="D59" s="190"/>
      <c r="E59" s="287">
        <v>16520</v>
      </c>
      <c r="F59" s="133"/>
      <c r="G59" s="208"/>
      <c r="H59" s="193"/>
      <c r="I59" s="193"/>
      <c r="J59" s="193"/>
      <c r="K59" s="193"/>
      <c r="L59" s="193"/>
      <c r="M59" s="139"/>
      <c r="N59" s="139"/>
      <c r="O59" s="190"/>
      <c r="P59" s="221"/>
      <c r="Q59" s="190"/>
    </row>
    <row r="60" spans="1:17" ht="20.25" customHeight="1" x14ac:dyDescent="0.2">
      <c r="A60" s="110">
        <v>3231</v>
      </c>
      <c r="B60" s="205" t="s">
        <v>148</v>
      </c>
      <c r="C60" s="190">
        <v>8</v>
      </c>
      <c r="D60" s="190"/>
      <c r="E60" s="281">
        <v>2000</v>
      </c>
      <c r="F60" s="133"/>
      <c r="G60" s="208"/>
      <c r="H60" s="193">
        <v>1444200</v>
      </c>
      <c r="I60" s="193">
        <v>1483200</v>
      </c>
      <c r="J60" s="193">
        <v>840000</v>
      </c>
      <c r="K60" s="193">
        <v>856000</v>
      </c>
      <c r="L60" s="193"/>
      <c r="M60" s="139"/>
      <c r="N60" s="139"/>
      <c r="O60" s="190" t="s">
        <v>71</v>
      </c>
      <c r="P60" s="221"/>
      <c r="Q60" s="190" t="s">
        <v>71</v>
      </c>
    </row>
    <row r="61" spans="1:17" ht="24" customHeight="1" x14ac:dyDescent="0.2">
      <c r="A61" s="139">
        <v>32311</v>
      </c>
      <c r="B61" s="147" t="s">
        <v>149</v>
      </c>
      <c r="C61" s="190" t="s">
        <v>109</v>
      </c>
      <c r="D61" s="248" t="s">
        <v>200</v>
      </c>
      <c r="E61" s="280">
        <v>1400</v>
      </c>
      <c r="F61" s="133" t="s">
        <v>77</v>
      </c>
      <c r="G61" s="208"/>
      <c r="H61" s="193">
        <v>1444200</v>
      </c>
      <c r="I61" s="193">
        <v>1483200</v>
      </c>
      <c r="J61" s="193">
        <v>840000</v>
      </c>
      <c r="K61" s="193">
        <v>856000</v>
      </c>
      <c r="L61" s="193"/>
      <c r="M61" s="139"/>
      <c r="N61" s="139"/>
      <c r="O61" s="190" t="s">
        <v>71</v>
      </c>
      <c r="P61" s="221" t="s">
        <v>202</v>
      </c>
      <c r="Q61" s="190" t="s">
        <v>71</v>
      </c>
    </row>
    <row r="62" spans="1:17" ht="18.75" customHeight="1" x14ac:dyDescent="0.2">
      <c r="A62" s="139">
        <v>32313</v>
      </c>
      <c r="B62" s="147" t="s">
        <v>181</v>
      </c>
      <c r="C62" s="190" t="s">
        <v>110</v>
      </c>
      <c r="D62" s="248" t="s">
        <v>199</v>
      </c>
      <c r="E62" s="280">
        <v>100</v>
      </c>
      <c r="F62" s="133" t="s">
        <v>77</v>
      </c>
      <c r="G62" s="208"/>
      <c r="H62" s="193"/>
      <c r="I62" s="193"/>
      <c r="J62" s="193"/>
      <c r="K62" s="193"/>
      <c r="L62" s="193"/>
      <c r="M62" s="139"/>
      <c r="N62" s="139"/>
      <c r="O62" s="190"/>
      <c r="P62" s="221" t="s">
        <v>202</v>
      </c>
      <c r="Q62" s="190"/>
    </row>
    <row r="63" spans="1:17" ht="18.75" customHeight="1" x14ac:dyDescent="0.2">
      <c r="A63" s="139">
        <v>32319</v>
      </c>
      <c r="B63" s="147" t="s">
        <v>237</v>
      </c>
      <c r="C63" s="196" t="s">
        <v>111</v>
      </c>
      <c r="D63" s="248" t="s">
        <v>238</v>
      </c>
      <c r="E63" s="280">
        <v>500</v>
      </c>
      <c r="F63" s="133" t="s">
        <v>77</v>
      </c>
      <c r="G63" s="208"/>
      <c r="H63" s="193"/>
      <c r="I63" s="193"/>
      <c r="J63" s="193"/>
      <c r="K63" s="193"/>
      <c r="L63" s="193"/>
      <c r="M63" s="139"/>
      <c r="N63" s="139"/>
      <c r="O63" s="190"/>
      <c r="P63" s="221" t="s">
        <v>202</v>
      </c>
      <c r="Q63" s="190"/>
    </row>
    <row r="64" spans="1:17" ht="18.75" customHeight="1" x14ac:dyDescent="0.2">
      <c r="A64" s="110">
        <v>3232</v>
      </c>
      <c r="B64" s="222" t="s">
        <v>182</v>
      </c>
      <c r="C64" s="190">
        <v>9</v>
      </c>
      <c r="D64" s="190"/>
      <c r="E64" s="281">
        <v>5500</v>
      </c>
      <c r="F64" s="133"/>
      <c r="G64" s="208"/>
      <c r="H64" s="193"/>
      <c r="I64" s="193"/>
      <c r="J64" s="193"/>
      <c r="K64" s="193"/>
      <c r="L64" s="193"/>
      <c r="M64" s="139"/>
      <c r="N64" s="139"/>
      <c r="O64" s="218"/>
      <c r="P64" s="221"/>
      <c r="Q64" s="190"/>
    </row>
    <row r="65" spans="1:17" ht="21.75" customHeight="1" x14ac:dyDescent="0.2">
      <c r="A65" s="139">
        <v>32321</v>
      </c>
      <c r="B65" s="209" t="s">
        <v>183</v>
      </c>
      <c r="C65" s="190" t="s">
        <v>112</v>
      </c>
      <c r="D65" s="190"/>
      <c r="E65" s="280">
        <v>1500</v>
      </c>
      <c r="F65" s="133" t="s">
        <v>77</v>
      </c>
      <c r="G65" s="208"/>
      <c r="H65" s="193"/>
      <c r="I65" s="193"/>
      <c r="J65" s="193"/>
      <c r="K65" s="193"/>
      <c r="L65" s="193"/>
      <c r="M65" s="139"/>
      <c r="N65" s="139"/>
      <c r="O65" s="190"/>
      <c r="P65" s="221" t="s">
        <v>202</v>
      </c>
      <c r="Q65" s="190"/>
    </row>
    <row r="66" spans="1:17" ht="21" customHeight="1" x14ac:dyDescent="0.2">
      <c r="A66" s="139">
        <v>32322</v>
      </c>
      <c r="B66" s="209" t="s">
        <v>184</v>
      </c>
      <c r="C66" s="223" t="s">
        <v>113</v>
      </c>
      <c r="D66" s="223"/>
      <c r="E66" s="280">
        <v>2000</v>
      </c>
      <c r="F66" s="133" t="s">
        <v>77</v>
      </c>
      <c r="G66" s="208"/>
      <c r="H66" s="193"/>
      <c r="I66" s="193"/>
      <c r="J66" s="193"/>
      <c r="K66" s="193"/>
      <c r="L66" s="193"/>
      <c r="M66" s="139"/>
      <c r="N66" s="139"/>
      <c r="O66" s="190"/>
      <c r="P66" s="221" t="s">
        <v>202</v>
      </c>
      <c r="Q66" s="190"/>
    </row>
    <row r="67" spans="1:17" ht="19.5" customHeight="1" x14ac:dyDescent="0.2">
      <c r="A67" s="139">
        <v>32329</v>
      </c>
      <c r="B67" s="209" t="s">
        <v>185</v>
      </c>
      <c r="C67" s="190" t="s">
        <v>114</v>
      </c>
      <c r="D67" s="190"/>
      <c r="E67" s="280">
        <v>2000</v>
      </c>
      <c r="F67" s="133" t="s">
        <v>77</v>
      </c>
      <c r="G67" s="208"/>
      <c r="H67" s="193"/>
      <c r="I67" s="193"/>
      <c r="J67" s="193"/>
      <c r="K67" s="193"/>
      <c r="L67" s="193"/>
      <c r="M67" s="139"/>
      <c r="N67" s="139"/>
      <c r="O67" s="190" t="s">
        <v>71</v>
      </c>
      <c r="P67" s="221" t="s">
        <v>202</v>
      </c>
      <c r="Q67" s="190" t="s">
        <v>71</v>
      </c>
    </row>
    <row r="68" spans="1:17" ht="19.5" customHeight="1" x14ac:dyDescent="0.2">
      <c r="A68" s="110">
        <v>3236</v>
      </c>
      <c r="B68" s="222" t="s">
        <v>151</v>
      </c>
      <c r="C68" s="190">
        <v>10</v>
      </c>
      <c r="D68" s="190"/>
      <c r="E68" s="281">
        <v>2000</v>
      </c>
      <c r="F68" s="133"/>
      <c r="G68" s="208"/>
      <c r="H68" s="193"/>
      <c r="I68" s="193"/>
      <c r="J68" s="193"/>
      <c r="K68" s="193"/>
      <c r="L68" s="193"/>
      <c r="M68" s="139"/>
      <c r="N68" s="139"/>
      <c r="O68" s="190" t="s">
        <v>71</v>
      </c>
      <c r="P68" s="221"/>
      <c r="Q68" s="190" t="s">
        <v>71</v>
      </c>
    </row>
    <row r="69" spans="1:17" ht="22.5" customHeight="1" x14ac:dyDescent="0.2">
      <c r="A69" s="139">
        <v>32361</v>
      </c>
      <c r="B69" s="209" t="s">
        <v>152</v>
      </c>
      <c r="C69" s="190" t="s">
        <v>115</v>
      </c>
      <c r="D69" s="162" t="s">
        <v>201</v>
      </c>
      <c r="E69" s="280">
        <v>1500</v>
      </c>
      <c r="F69" s="133" t="s">
        <v>77</v>
      </c>
      <c r="G69" s="208"/>
      <c r="H69" s="193"/>
      <c r="I69" s="193"/>
      <c r="J69" s="193"/>
      <c r="K69" s="193"/>
      <c r="L69" s="193"/>
      <c r="M69" s="139"/>
      <c r="N69" s="139"/>
      <c r="O69" s="190" t="s">
        <v>71</v>
      </c>
      <c r="P69" s="221" t="s">
        <v>202</v>
      </c>
      <c r="Q69" s="190" t="s">
        <v>71</v>
      </c>
    </row>
    <row r="70" spans="1:17" ht="38.25" customHeight="1" x14ac:dyDescent="0.2">
      <c r="A70" s="139">
        <v>32363</v>
      </c>
      <c r="B70" s="209" t="s">
        <v>153</v>
      </c>
      <c r="C70" s="190" t="s">
        <v>116</v>
      </c>
      <c r="D70" s="190"/>
      <c r="E70" s="280">
        <v>500</v>
      </c>
      <c r="F70" s="133" t="s">
        <v>77</v>
      </c>
      <c r="G70" s="208"/>
      <c r="H70" s="193"/>
      <c r="I70" s="193"/>
      <c r="J70" s="193"/>
      <c r="K70" s="193"/>
      <c r="L70" s="193"/>
      <c r="M70" s="139"/>
      <c r="N70" s="139"/>
      <c r="O70" s="190" t="s">
        <v>71</v>
      </c>
      <c r="P70" s="221" t="s">
        <v>202</v>
      </c>
      <c r="Q70" s="190" t="s">
        <v>71</v>
      </c>
    </row>
    <row r="71" spans="1:17" ht="20.25" customHeight="1" x14ac:dyDescent="0.2">
      <c r="A71" s="110">
        <v>3238</v>
      </c>
      <c r="B71" s="222" t="s">
        <v>154</v>
      </c>
      <c r="C71" s="190">
        <v>11</v>
      </c>
      <c r="D71" s="190"/>
      <c r="E71" s="281">
        <v>2320</v>
      </c>
      <c r="F71" s="133"/>
      <c r="G71" s="208"/>
      <c r="H71" s="193"/>
      <c r="I71" s="193"/>
      <c r="J71" s="193"/>
      <c r="K71" s="193"/>
      <c r="L71" s="193"/>
      <c r="M71" s="139"/>
      <c r="N71" s="139"/>
      <c r="O71" s="190"/>
      <c r="P71" s="221"/>
      <c r="Q71" s="190"/>
    </row>
    <row r="72" spans="1:17" ht="26.25" customHeight="1" x14ac:dyDescent="0.2">
      <c r="A72" s="139">
        <v>32381</v>
      </c>
      <c r="B72" s="209" t="s">
        <v>155</v>
      </c>
      <c r="C72" s="190" t="s">
        <v>117</v>
      </c>
      <c r="D72" s="190" t="s">
        <v>204</v>
      </c>
      <c r="E72" s="280">
        <v>1700</v>
      </c>
      <c r="F72" s="133" t="s">
        <v>77</v>
      </c>
      <c r="G72" s="208"/>
      <c r="H72" s="193"/>
      <c r="I72" s="193"/>
      <c r="J72" s="193"/>
      <c r="K72" s="193"/>
      <c r="L72" s="193"/>
      <c r="M72" s="139"/>
      <c r="N72" s="139"/>
      <c r="O72" s="190"/>
      <c r="P72" s="221" t="s">
        <v>202</v>
      </c>
      <c r="Q72" s="190"/>
    </row>
    <row r="73" spans="1:17" ht="27" customHeight="1" x14ac:dyDescent="0.2">
      <c r="A73" s="139">
        <v>32389</v>
      </c>
      <c r="B73" s="209" t="s">
        <v>123</v>
      </c>
      <c r="C73" s="196" t="s">
        <v>118</v>
      </c>
      <c r="D73" s="196"/>
      <c r="E73" s="280">
        <v>620</v>
      </c>
      <c r="F73" s="133" t="s">
        <v>77</v>
      </c>
      <c r="G73" s="208"/>
      <c r="H73" s="193"/>
      <c r="I73" s="193"/>
      <c r="J73" s="193"/>
      <c r="K73" s="193"/>
      <c r="L73" s="193"/>
      <c r="M73" s="139"/>
      <c r="N73" s="139"/>
      <c r="O73" s="190"/>
      <c r="P73" s="221" t="s">
        <v>202</v>
      </c>
      <c r="Q73" s="190"/>
    </row>
    <row r="74" spans="1:17" ht="29.25" customHeight="1" x14ac:dyDescent="0.2">
      <c r="A74" s="110">
        <v>3239</v>
      </c>
      <c r="B74" s="222" t="s">
        <v>124</v>
      </c>
      <c r="C74" s="190">
        <v>12</v>
      </c>
      <c r="D74" s="190"/>
      <c r="E74" s="281">
        <v>4700</v>
      </c>
      <c r="F74" s="133"/>
      <c r="G74" s="208"/>
      <c r="H74" s="193"/>
      <c r="I74" s="193"/>
      <c r="J74" s="193"/>
      <c r="K74" s="193"/>
      <c r="L74" s="193"/>
      <c r="M74" s="139"/>
      <c r="N74" s="139"/>
      <c r="O74" s="190"/>
      <c r="P74" s="221"/>
      <c r="Q74" s="190"/>
    </row>
    <row r="75" spans="1:17" ht="28.5" customHeight="1" x14ac:dyDescent="0.2">
      <c r="A75" s="139">
        <v>32399</v>
      </c>
      <c r="B75" s="209" t="s">
        <v>223</v>
      </c>
      <c r="C75" s="190" t="s">
        <v>119</v>
      </c>
      <c r="D75" s="190"/>
      <c r="E75" s="280">
        <v>4000</v>
      </c>
      <c r="F75" s="133" t="s">
        <v>77</v>
      </c>
      <c r="G75" s="208"/>
      <c r="H75" s="193">
        <v>1444200</v>
      </c>
      <c r="I75" s="193">
        <v>1483200</v>
      </c>
      <c r="J75" s="193">
        <v>840000</v>
      </c>
      <c r="K75" s="193">
        <v>856000</v>
      </c>
      <c r="L75" s="193"/>
      <c r="M75" s="139"/>
      <c r="N75" s="139"/>
      <c r="O75" s="190" t="s">
        <v>71</v>
      </c>
      <c r="P75" s="221" t="s">
        <v>202</v>
      </c>
      <c r="Q75" s="190" t="s">
        <v>71</v>
      </c>
    </row>
    <row r="76" spans="1:17" ht="27.75" customHeight="1" x14ac:dyDescent="0.2">
      <c r="A76" s="139">
        <v>32399</v>
      </c>
      <c r="B76" s="209" t="s">
        <v>156</v>
      </c>
      <c r="C76" s="190" t="s">
        <v>120</v>
      </c>
      <c r="D76" s="190" t="s">
        <v>213</v>
      </c>
      <c r="E76" s="280">
        <v>700</v>
      </c>
      <c r="F76" s="133" t="s">
        <v>77</v>
      </c>
      <c r="G76" s="208"/>
      <c r="H76" s="193"/>
      <c r="I76" s="193"/>
      <c r="J76" s="193"/>
      <c r="K76" s="193"/>
      <c r="L76" s="193"/>
      <c r="M76" s="139"/>
      <c r="N76" s="139"/>
      <c r="O76" s="190"/>
      <c r="P76" s="221" t="s">
        <v>202</v>
      </c>
      <c r="Q76" s="190"/>
    </row>
    <row r="77" spans="1:17" s="151" customFormat="1" ht="23.25" customHeight="1" x14ac:dyDescent="0.2">
      <c r="A77" s="224">
        <v>34</v>
      </c>
      <c r="B77" s="148" t="s">
        <v>157</v>
      </c>
      <c r="C77" s="150"/>
      <c r="D77" s="150"/>
      <c r="E77" s="282">
        <v>1120</v>
      </c>
      <c r="F77" s="225"/>
      <c r="G77" s="226"/>
      <c r="H77" s="187"/>
      <c r="I77" s="187"/>
      <c r="J77" s="187"/>
      <c r="K77" s="187"/>
      <c r="L77" s="187"/>
      <c r="M77" s="224"/>
      <c r="N77" s="224"/>
      <c r="O77" s="150"/>
      <c r="P77" s="221"/>
      <c r="Q77" s="150"/>
    </row>
    <row r="78" spans="1:17" ht="24" customHeight="1" x14ac:dyDescent="0.25">
      <c r="A78" s="110">
        <v>3431</v>
      </c>
      <c r="B78" s="205" t="s">
        <v>158</v>
      </c>
      <c r="C78" s="134">
        <v>13</v>
      </c>
      <c r="D78" s="227"/>
      <c r="E78" s="283">
        <v>1120</v>
      </c>
      <c r="F78" s="198"/>
      <c r="G78" s="228"/>
      <c r="H78" s="199"/>
      <c r="I78" s="199"/>
      <c r="J78" s="199"/>
      <c r="K78" s="199"/>
      <c r="L78" s="228"/>
      <c r="M78" s="200"/>
      <c r="N78" s="219"/>
      <c r="O78" s="134"/>
      <c r="P78" s="221"/>
      <c r="Q78" s="134"/>
    </row>
    <row r="79" spans="1:17" ht="21.75" customHeight="1" x14ac:dyDescent="0.25">
      <c r="A79" s="139">
        <v>34311</v>
      </c>
      <c r="B79" s="147" t="s">
        <v>159</v>
      </c>
      <c r="C79" s="134"/>
      <c r="D79" s="134" t="s">
        <v>203</v>
      </c>
      <c r="E79" s="284">
        <v>1100</v>
      </c>
      <c r="F79" s="198" t="s">
        <v>76</v>
      </c>
      <c r="G79" s="228"/>
      <c r="H79" s="199"/>
      <c r="I79" s="199"/>
      <c r="J79" s="199"/>
      <c r="K79" s="199"/>
      <c r="L79" s="228"/>
      <c r="M79" s="200"/>
      <c r="N79" s="219"/>
      <c r="O79" s="134" t="s">
        <v>71</v>
      </c>
      <c r="P79" s="221" t="s">
        <v>202</v>
      </c>
      <c r="Q79" s="134" t="s">
        <v>71</v>
      </c>
    </row>
    <row r="80" spans="1:17" ht="27" customHeight="1" x14ac:dyDescent="0.25">
      <c r="A80" s="139">
        <v>34311</v>
      </c>
      <c r="B80" s="147" t="s">
        <v>80</v>
      </c>
      <c r="C80" s="227"/>
      <c r="D80" s="134" t="s">
        <v>203</v>
      </c>
      <c r="E80" s="285">
        <v>20</v>
      </c>
      <c r="F80" s="198" t="s">
        <v>76</v>
      </c>
      <c r="G80" s="229"/>
      <c r="H80" s="230"/>
      <c r="I80" s="230"/>
      <c r="J80" s="230"/>
      <c r="K80" s="230"/>
      <c r="L80" s="229"/>
      <c r="M80" s="231"/>
      <c r="N80" s="232"/>
      <c r="O80" s="227"/>
      <c r="P80" s="221" t="s">
        <v>202</v>
      </c>
      <c r="Q80" s="227"/>
    </row>
    <row r="81" spans="1:24" ht="20.25" hidden="1" customHeight="1" x14ac:dyDescent="0.25">
      <c r="A81" s="139"/>
      <c r="B81" s="148" t="s">
        <v>160</v>
      </c>
      <c r="C81" s="149"/>
      <c r="D81" s="150"/>
      <c r="E81" s="142"/>
      <c r="F81" s="225"/>
      <c r="G81" s="186"/>
      <c r="H81" s="187"/>
      <c r="I81" s="187"/>
      <c r="J81" s="187"/>
      <c r="K81" s="187"/>
      <c r="L81" s="186"/>
      <c r="M81" s="224"/>
      <c r="N81" s="185"/>
      <c r="O81" s="150"/>
      <c r="P81" s="150"/>
      <c r="Q81" s="150"/>
    </row>
    <row r="82" spans="1:24" s="153" customFormat="1" ht="25.5" customHeight="1" x14ac:dyDescent="0.25">
      <c r="A82" s="233">
        <v>4</v>
      </c>
      <c r="B82" s="234" t="s">
        <v>225</v>
      </c>
      <c r="C82" s="235"/>
      <c r="D82" s="152"/>
      <c r="E82" s="236">
        <v>13300</v>
      </c>
      <c r="F82" s="237"/>
      <c r="G82" s="238"/>
      <c r="H82" s="239"/>
      <c r="I82" s="239"/>
      <c r="J82" s="239"/>
      <c r="K82" s="239"/>
      <c r="L82" s="238"/>
      <c r="M82" s="173"/>
      <c r="N82" s="240"/>
      <c r="O82" s="152"/>
      <c r="P82" s="152"/>
      <c r="Q82" s="152"/>
    </row>
    <row r="83" spans="1:24" s="154" customFormat="1" ht="22.5" customHeight="1" x14ac:dyDescent="0.2">
      <c r="A83" s="241">
        <v>42</v>
      </c>
      <c r="B83" s="242" t="s">
        <v>162</v>
      </c>
      <c r="C83" s="155"/>
      <c r="D83" s="156"/>
      <c r="E83" s="243">
        <v>13300</v>
      </c>
      <c r="F83" s="157"/>
      <c r="G83" s="156"/>
      <c r="H83" s="156"/>
      <c r="I83" s="156"/>
      <c r="J83" s="156"/>
      <c r="K83" s="156"/>
      <c r="L83" s="156"/>
      <c r="M83" s="156"/>
      <c r="N83" s="158"/>
      <c r="O83" s="158"/>
      <c r="P83" s="158"/>
      <c r="Q83" s="159"/>
    </row>
    <row r="84" spans="1:24" ht="22.5" customHeight="1" x14ac:dyDescent="0.2">
      <c r="A84" s="110">
        <v>422</v>
      </c>
      <c r="B84" s="160" t="s">
        <v>163</v>
      </c>
      <c r="C84" s="111">
        <v>14</v>
      </c>
      <c r="D84" s="118"/>
      <c r="E84" s="143">
        <v>10000</v>
      </c>
      <c r="F84" s="119"/>
      <c r="G84" s="71"/>
      <c r="H84" s="71"/>
      <c r="I84" s="71"/>
      <c r="J84" s="71"/>
      <c r="K84" s="71"/>
      <c r="L84" s="71"/>
      <c r="M84" s="71"/>
      <c r="O84" s="135"/>
      <c r="P84" s="139"/>
      <c r="Q84" s="140"/>
    </row>
    <row r="85" spans="1:24" ht="21" customHeight="1" x14ac:dyDescent="0.25">
      <c r="A85" s="131">
        <v>42219</v>
      </c>
      <c r="B85" s="123" t="s">
        <v>186</v>
      </c>
      <c r="C85" s="132" t="s">
        <v>121</v>
      </c>
      <c r="D85" s="132"/>
      <c r="E85" s="144">
        <v>1440</v>
      </c>
      <c r="F85" s="133" t="s">
        <v>77</v>
      </c>
      <c r="G85" s="136"/>
      <c r="H85" s="136"/>
      <c r="I85" s="136"/>
      <c r="J85" s="136"/>
      <c r="K85" s="136"/>
      <c r="L85" s="136"/>
      <c r="M85" s="136"/>
      <c r="N85" s="137"/>
      <c r="O85" s="138"/>
      <c r="P85" s="221" t="s">
        <v>214</v>
      </c>
      <c r="Q85" s="140"/>
      <c r="X85" s="132"/>
    </row>
    <row r="86" spans="1:24" ht="21.75" customHeight="1" x14ac:dyDescent="0.25">
      <c r="A86" s="139">
        <v>42262</v>
      </c>
      <c r="B86" s="127" t="s">
        <v>164</v>
      </c>
      <c r="C86" s="128" t="s">
        <v>122</v>
      </c>
      <c r="D86" s="244" t="s">
        <v>177</v>
      </c>
      <c r="E86" s="145">
        <v>6960</v>
      </c>
      <c r="F86" s="133" t="s">
        <v>188</v>
      </c>
      <c r="G86" s="130"/>
      <c r="H86" s="130"/>
      <c r="I86" s="130"/>
      <c r="J86" s="130"/>
      <c r="K86" s="130"/>
      <c r="L86" s="130"/>
      <c r="M86" s="130"/>
      <c r="N86" s="37"/>
      <c r="O86" s="109"/>
      <c r="P86" s="221" t="s">
        <v>214</v>
      </c>
      <c r="Q86" s="113"/>
    </row>
    <row r="87" spans="1:24" ht="18.75" customHeight="1" x14ac:dyDescent="0.25">
      <c r="A87" s="139">
        <v>42273</v>
      </c>
      <c r="B87" s="123" t="s">
        <v>165</v>
      </c>
      <c r="C87" s="303" t="s">
        <v>143</v>
      </c>
      <c r="D87" s="245" t="s">
        <v>193</v>
      </c>
      <c r="E87" s="144">
        <v>1600</v>
      </c>
      <c r="F87" s="129" t="s">
        <v>188</v>
      </c>
      <c r="G87" s="115"/>
      <c r="H87" s="115"/>
      <c r="I87" s="115"/>
      <c r="J87" s="115"/>
      <c r="K87" s="115"/>
      <c r="L87" s="115"/>
      <c r="M87" s="115"/>
      <c r="N87" s="106"/>
      <c r="O87" s="108"/>
      <c r="P87" s="221" t="s">
        <v>214</v>
      </c>
      <c r="Q87" s="116"/>
    </row>
    <row r="88" spans="1:24" ht="24.75" customHeight="1" x14ac:dyDescent="0.2">
      <c r="A88" s="110">
        <v>424</v>
      </c>
      <c r="B88" s="124" t="s">
        <v>166</v>
      </c>
      <c r="C88" s="304" t="s">
        <v>252</v>
      </c>
      <c r="D88" s="111"/>
      <c r="E88" s="146">
        <v>3300</v>
      </c>
      <c r="F88" s="112"/>
      <c r="G88" s="114"/>
      <c r="H88" s="114"/>
      <c r="I88" s="114"/>
      <c r="J88" s="114"/>
      <c r="K88" s="114"/>
      <c r="L88" s="114"/>
      <c r="M88" s="114"/>
      <c r="N88" s="105"/>
      <c r="O88" s="107"/>
      <c r="P88" s="221"/>
      <c r="Q88" s="117"/>
    </row>
    <row r="89" spans="1:24" ht="21.75" customHeight="1" x14ac:dyDescent="0.25">
      <c r="A89" s="131">
        <v>42411</v>
      </c>
      <c r="B89" s="122" t="s">
        <v>167</v>
      </c>
      <c r="C89" s="305" t="s">
        <v>253</v>
      </c>
      <c r="D89" s="245" t="s">
        <v>178</v>
      </c>
      <c r="E89" s="288">
        <v>3300</v>
      </c>
      <c r="F89" s="133" t="s">
        <v>77</v>
      </c>
      <c r="G89" s="115"/>
      <c r="H89" s="115"/>
      <c r="I89" s="115"/>
      <c r="J89" s="115"/>
      <c r="K89" s="115"/>
      <c r="L89" s="115"/>
      <c r="M89" s="115"/>
      <c r="N89" s="106"/>
      <c r="O89" s="108"/>
      <c r="P89" s="221" t="s">
        <v>214</v>
      </c>
      <c r="Q89" s="289"/>
    </row>
    <row r="90" spans="1:24" ht="24.75" customHeight="1" x14ac:dyDescent="0.25">
      <c r="A90" s="182">
        <v>45</v>
      </c>
      <c r="B90" s="148" t="s">
        <v>161</v>
      </c>
      <c r="C90" s="306" t="s">
        <v>254</v>
      </c>
      <c r="D90" s="290"/>
      <c r="E90" s="291">
        <v>3200</v>
      </c>
      <c r="F90" s="225"/>
      <c r="G90" s="292"/>
      <c r="H90" s="292"/>
      <c r="I90" s="292"/>
      <c r="J90" s="292"/>
      <c r="K90" s="292"/>
      <c r="L90" s="292"/>
      <c r="M90" s="292"/>
      <c r="N90" s="293"/>
      <c r="O90" s="294"/>
      <c r="P90" s="295"/>
      <c r="Q90" s="184"/>
    </row>
    <row r="91" spans="1:24" ht="25.5" customHeight="1" x14ac:dyDescent="0.25">
      <c r="A91" s="139">
        <v>451</v>
      </c>
      <c r="B91" s="147" t="s">
        <v>191</v>
      </c>
      <c r="C91" s="303"/>
      <c r="D91" s="245"/>
      <c r="E91" s="288">
        <v>3200</v>
      </c>
      <c r="F91" s="133"/>
      <c r="G91" s="115"/>
      <c r="H91" s="115"/>
      <c r="I91" s="115"/>
      <c r="J91" s="115"/>
      <c r="K91" s="115"/>
      <c r="L91" s="115"/>
      <c r="M91" s="115"/>
      <c r="N91" s="106"/>
      <c r="O91" s="108"/>
      <c r="P91" s="221"/>
      <c r="Q91" s="116"/>
    </row>
    <row r="92" spans="1:24" ht="34.5" customHeight="1" thickBot="1" x14ac:dyDescent="0.3">
      <c r="A92" s="139">
        <v>45111</v>
      </c>
      <c r="B92" s="147" t="s">
        <v>187</v>
      </c>
      <c r="C92" s="307" t="s">
        <v>255</v>
      </c>
      <c r="D92" s="246" t="s">
        <v>192</v>
      </c>
      <c r="E92" s="142">
        <v>3200</v>
      </c>
      <c r="F92" s="133" t="s">
        <v>188</v>
      </c>
      <c r="G92" s="228"/>
      <c r="H92" s="199"/>
      <c r="I92" s="199"/>
      <c r="J92" s="199"/>
      <c r="K92" s="199"/>
      <c r="L92" s="228"/>
      <c r="M92" s="200"/>
      <c r="N92" s="219"/>
      <c r="O92" s="134"/>
      <c r="P92" s="134" t="s">
        <v>258</v>
      </c>
      <c r="Q92" s="266"/>
    </row>
    <row r="93" spans="1:24" s="151" customFormat="1" ht="31.5" customHeight="1" thickBot="1" x14ac:dyDescent="0.25">
      <c r="A93" s="224">
        <v>37</v>
      </c>
      <c r="B93" s="257" t="s">
        <v>216</v>
      </c>
      <c r="C93" s="308" t="s">
        <v>256</v>
      </c>
      <c r="D93" s="258"/>
      <c r="E93" s="278">
        <v>18570</v>
      </c>
      <c r="F93" s="259"/>
      <c r="G93" s="260"/>
      <c r="H93" s="260"/>
      <c r="I93" s="260"/>
      <c r="J93" s="260"/>
      <c r="K93" s="260"/>
      <c r="L93" s="260"/>
      <c r="M93" s="260"/>
      <c r="N93" s="261"/>
      <c r="O93" s="262"/>
      <c r="P93" s="262"/>
      <c r="Q93" s="263"/>
    </row>
    <row r="94" spans="1:24" ht="23.25" customHeight="1" x14ac:dyDescent="0.2">
      <c r="A94" s="139">
        <v>372</v>
      </c>
      <c r="B94" s="310" t="s">
        <v>217</v>
      </c>
      <c r="C94" s="311" t="s">
        <v>257</v>
      </c>
      <c r="D94" s="312"/>
      <c r="E94" s="313">
        <v>18570</v>
      </c>
      <c r="F94" s="314"/>
      <c r="G94" s="315"/>
      <c r="H94" s="315"/>
      <c r="I94" s="315"/>
      <c r="J94" s="315"/>
      <c r="K94" s="315"/>
      <c r="L94" s="315"/>
      <c r="M94" s="315"/>
      <c r="N94" s="316"/>
      <c r="O94" s="317"/>
      <c r="P94" s="317"/>
      <c r="Q94" s="296"/>
    </row>
    <row r="95" spans="1:24" s="89" customFormat="1" ht="30.75" customHeight="1" thickBot="1" x14ac:dyDescent="0.3">
      <c r="A95" s="264">
        <v>37229</v>
      </c>
      <c r="B95" s="265" t="s">
        <v>218</v>
      </c>
      <c r="C95" s="309"/>
      <c r="D95" s="266" t="s">
        <v>220</v>
      </c>
      <c r="E95" s="279">
        <v>18570</v>
      </c>
      <c r="F95" s="267" t="s">
        <v>221</v>
      </c>
      <c r="G95" s="268"/>
      <c r="H95" s="269"/>
      <c r="I95" s="269"/>
      <c r="J95" s="269"/>
      <c r="K95" s="269"/>
      <c r="L95" s="268"/>
      <c r="M95" s="264"/>
      <c r="N95" s="270"/>
      <c r="O95" s="266"/>
      <c r="P95" s="266"/>
      <c r="Q95" s="266"/>
    </row>
    <row r="96" spans="1:24" ht="35.25" customHeight="1" x14ac:dyDescent="0.25">
      <c r="A96" s="273"/>
      <c r="B96" s="318" t="s">
        <v>227</v>
      </c>
      <c r="C96" s="319"/>
      <c r="D96" s="320"/>
      <c r="E96" s="321">
        <v>186540</v>
      </c>
      <c r="F96" s="273"/>
      <c r="G96" s="271"/>
      <c r="H96" s="272"/>
      <c r="I96" s="272"/>
      <c r="J96" s="272"/>
      <c r="K96" s="272"/>
      <c r="L96" s="271"/>
      <c r="M96" s="273"/>
      <c r="N96" s="274"/>
      <c r="O96" s="320"/>
      <c r="P96" s="320"/>
      <c r="Q96" s="320"/>
      <c r="S96" s="87"/>
    </row>
    <row r="97" spans="1:18" ht="7.5" customHeight="1" x14ac:dyDescent="0.25">
      <c r="A97" s="250"/>
      <c r="B97" s="251"/>
      <c r="C97" s="252"/>
      <c r="D97" s="252"/>
      <c r="E97" s="250"/>
      <c r="F97" s="250"/>
      <c r="G97" s="253"/>
      <c r="H97" s="254"/>
      <c r="I97" s="254"/>
      <c r="J97" s="254"/>
      <c r="K97" s="254"/>
      <c r="L97" s="253"/>
      <c r="M97" s="36"/>
      <c r="N97" s="255"/>
      <c r="O97" s="252"/>
      <c r="P97" s="252"/>
      <c r="Q97" s="252"/>
      <c r="R97" s="87"/>
    </row>
    <row r="98" spans="1:18" ht="12.75" customHeight="1" x14ac:dyDescent="0.2">
      <c r="A98" s="36"/>
      <c r="B98" s="88" t="s">
        <v>264</v>
      </c>
      <c r="C98"/>
      <c r="D98"/>
      <c r="E98" t="s">
        <v>85</v>
      </c>
      <c r="F98" s="97"/>
      <c r="G98"/>
      <c r="H98"/>
      <c r="I98"/>
      <c r="J98"/>
      <c r="K98"/>
      <c r="L98"/>
      <c r="M98"/>
      <c r="N98"/>
      <c r="O98" t="s">
        <v>78</v>
      </c>
      <c r="Q98" s="19"/>
    </row>
    <row r="99" spans="1:18" ht="12.75" customHeight="1" x14ac:dyDescent="0.2">
      <c r="A99" s="36"/>
      <c r="B99" s="88"/>
      <c r="C99" s="88"/>
      <c r="D99" s="88"/>
      <c r="E99" s="97"/>
      <c r="F99"/>
      <c r="G99"/>
      <c r="H99"/>
      <c r="I99"/>
      <c r="J99"/>
      <c r="K99"/>
      <c r="L99"/>
      <c r="M99"/>
      <c r="N99"/>
      <c r="O99" s="4"/>
      <c r="P99" s="19"/>
      <c r="Q99" s="4"/>
    </row>
    <row r="100" spans="1:18" ht="12.75" customHeight="1" x14ac:dyDescent="0.2">
      <c r="A100" s="36"/>
      <c r="B100" s="88" t="s">
        <v>262</v>
      </c>
      <c r="C100"/>
      <c r="D100"/>
      <c r="E100" s="97"/>
      <c r="F100"/>
      <c r="G100"/>
      <c r="H100"/>
      <c r="I100"/>
      <c r="J100"/>
      <c r="K100"/>
      <c r="L100" t="s">
        <v>12</v>
      </c>
      <c r="M100"/>
      <c r="Q100" s="35"/>
    </row>
    <row r="101" spans="1:18" ht="12.75" customHeight="1" x14ac:dyDescent="0.25">
      <c r="A101" s="36"/>
      <c r="B101" s="88" t="s">
        <v>263</v>
      </c>
      <c r="C101"/>
      <c r="D101"/>
      <c r="E101" t="s">
        <v>86</v>
      </c>
      <c r="O101" s="98" t="s">
        <v>81</v>
      </c>
    </row>
    <row r="102" spans="1:18" x14ac:dyDescent="0.25">
      <c r="A102" s="36"/>
      <c r="B102" s="4"/>
      <c r="C102"/>
      <c r="D102"/>
      <c r="E102"/>
    </row>
    <row r="103" spans="1:18" x14ac:dyDescent="0.25">
      <c r="A103" s="36"/>
      <c r="B103"/>
      <c r="C103"/>
      <c r="D103"/>
    </row>
    <row r="104" spans="1:18" x14ac:dyDescent="0.25">
      <c r="A104" s="36"/>
      <c r="B104" s="99"/>
      <c r="C104" s="99"/>
      <c r="D104" s="99"/>
      <c r="E104" s="100"/>
      <c r="F104" s="101"/>
      <c r="G104" s="102"/>
      <c r="H104" s="100"/>
      <c r="I104" s="100"/>
      <c r="J104" s="100"/>
      <c r="K104" s="100"/>
      <c r="L104" s="100"/>
      <c r="M104" s="100"/>
      <c r="N104" s="100"/>
      <c r="O104" s="103"/>
      <c r="P104" s="100"/>
      <c r="Q104" s="104"/>
    </row>
    <row r="105" spans="1:18" x14ac:dyDescent="0.25">
      <c r="A105" s="36"/>
    </row>
    <row r="106" spans="1:18" x14ac:dyDescent="0.25">
      <c r="A106" s="36"/>
    </row>
    <row r="107" spans="1:18" x14ac:dyDescent="0.25">
      <c r="A107" s="36"/>
    </row>
    <row r="108" spans="1:18" x14ac:dyDescent="0.25">
      <c r="A108" s="36"/>
    </row>
    <row r="109" spans="1:18" x14ac:dyDescent="0.25">
      <c r="A109" s="36"/>
    </row>
    <row r="110" spans="1:18" x14ac:dyDescent="0.25">
      <c r="A110" s="36"/>
    </row>
    <row r="111" spans="1:18" x14ac:dyDescent="0.25">
      <c r="A111" s="36"/>
    </row>
    <row r="112" spans="1:18" x14ac:dyDescent="0.25">
      <c r="A112" s="36"/>
    </row>
    <row r="113" spans="1:1" x14ac:dyDescent="0.25">
      <c r="A113" s="36"/>
    </row>
    <row r="114" spans="1:1" x14ac:dyDescent="0.25">
      <c r="A114" s="36"/>
    </row>
    <row r="115" spans="1:1" x14ac:dyDescent="0.25">
      <c r="A115" s="36"/>
    </row>
    <row r="116" spans="1:1" x14ac:dyDescent="0.25">
      <c r="A116" s="36"/>
    </row>
    <row r="117" spans="1:1" x14ac:dyDescent="0.25">
      <c r="A117" s="36"/>
    </row>
    <row r="118" spans="1:1" x14ac:dyDescent="0.25">
      <c r="A118" s="36"/>
    </row>
    <row r="119" spans="1:1" x14ac:dyDescent="0.25">
      <c r="A119" s="36"/>
    </row>
  </sheetData>
  <mergeCells count="2">
    <mergeCell ref="B9:Q9"/>
    <mergeCell ref="C7:O7"/>
  </mergeCells>
  <phoneticPr fontId="28" type="noConversion"/>
  <printOptions horizontalCentered="1"/>
  <pageMargins left="0.68281250000000004" right="0.7" top="0.75" bottom="0.75" header="0.3" footer="0.3"/>
  <pageSetup paperSize="9" scale="95" firstPageNumber="0" orientation="landscape" horizontalDpi="4294967293" verticalDpi="4294967293" r:id="rId1"/>
  <headerFooter alignWithMargins="0">
    <oddHeader xml:space="preserve">&amp;R
</oddHeader>
    <oddFooter>&amp;RStranica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>
      <selection activeCell="B17" sqref="B17"/>
    </sheetView>
  </sheetViews>
  <sheetFormatPr defaultColWidth="9.140625" defaultRowHeight="12.75" x14ac:dyDescent="0.2"/>
  <cols>
    <col min="1" max="1" width="16.85546875" style="38" customWidth="1"/>
    <col min="2" max="18" width="7.140625" style="38" customWidth="1"/>
    <col min="19" max="16384" width="9.140625" style="38"/>
  </cols>
  <sheetData>
    <row r="2" spans="1:18" x14ac:dyDescent="0.2">
      <c r="A2" s="39"/>
      <c r="E2" s="40">
        <v>1</v>
      </c>
    </row>
    <row r="3" spans="1:18" ht="25.5" customHeight="1" x14ac:dyDescent="0.2">
      <c r="A3" s="331" t="s">
        <v>13</v>
      </c>
      <c r="B3" s="330" t="s">
        <v>14</v>
      </c>
      <c r="C3" s="330" t="s">
        <v>15</v>
      </c>
      <c r="D3" s="330" t="s">
        <v>16</v>
      </c>
      <c r="E3" s="330" t="e">
        <f>Prihodi!#REF!</f>
        <v>#REF!</v>
      </c>
      <c r="F3" s="331" t="s">
        <v>17</v>
      </c>
      <c r="G3" s="331" t="s">
        <v>18</v>
      </c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s="43" customFormat="1" ht="25.5" customHeight="1" x14ac:dyDescent="0.2">
      <c r="A4" s="331"/>
      <c r="B4" s="330"/>
      <c r="C4" s="330"/>
      <c r="D4" s="330"/>
      <c r="E4" s="330"/>
      <c r="F4" s="331"/>
      <c r="G4" s="41" t="s">
        <v>19</v>
      </c>
      <c r="H4" s="41" t="s">
        <v>20</v>
      </c>
      <c r="I4" s="41" t="s">
        <v>21</v>
      </c>
      <c r="J4" s="41" t="s">
        <v>22</v>
      </c>
      <c r="K4" s="41" t="s">
        <v>23</v>
      </c>
      <c r="L4" s="41" t="s">
        <v>24</v>
      </c>
      <c r="M4" s="41" t="s">
        <v>25</v>
      </c>
      <c r="N4" s="41" t="s">
        <v>26</v>
      </c>
      <c r="O4" s="41" t="s">
        <v>27</v>
      </c>
      <c r="P4" s="41" t="s">
        <v>28</v>
      </c>
      <c r="Q4" s="41" t="s">
        <v>29</v>
      </c>
      <c r="R4" s="41" t="s">
        <v>30</v>
      </c>
    </row>
    <row r="5" spans="1:18" ht="21" customHeight="1" x14ac:dyDescent="0.2">
      <c r="A5" s="44" t="s">
        <v>31</v>
      </c>
      <c r="B5" s="45"/>
      <c r="C5" s="45"/>
      <c r="D5" s="46"/>
      <c r="E5" s="47"/>
      <c r="F5" s="47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21" customHeight="1" x14ac:dyDescent="0.2">
      <c r="A6" s="49" t="s">
        <v>32</v>
      </c>
      <c r="B6" s="45"/>
      <c r="C6" s="45"/>
      <c r="D6" s="46"/>
      <c r="E6" s="47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1" customHeight="1" x14ac:dyDescent="0.2">
      <c r="A7" s="49" t="s">
        <v>33</v>
      </c>
      <c r="B7" s="45"/>
      <c r="C7" s="45"/>
      <c r="D7" s="46"/>
      <c r="E7" s="47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21" customHeight="1" x14ac:dyDescent="0.2">
      <c r="A8" s="49" t="s">
        <v>34</v>
      </c>
      <c r="B8" s="45"/>
      <c r="C8" s="47"/>
      <c r="D8" s="46"/>
      <c r="E8" s="47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s="39" customFormat="1" ht="21" customHeight="1" x14ac:dyDescent="0.2">
      <c r="A9" s="50" t="s">
        <v>35</v>
      </c>
      <c r="B9" s="50">
        <f>SUM(B5:B8)</f>
        <v>0</v>
      </c>
      <c r="C9" s="50">
        <f>B9/12</f>
        <v>0</v>
      </c>
      <c r="D9" s="46">
        <f>SUM(G9:R9)</f>
        <v>0</v>
      </c>
      <c r="E9" s="51"/>
      <c r="F9" s="51"/>
      <c r="G9" s="46">
        <f t="shared" ref="G9:R9" si="0">SUM(G5:G8)</f>
        <v>0</v>
      </c>
      <c r="H9" s="46">
        <f t="shared" si="0"/>
        <v>0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46">
        <f t="shared" si="0"/>
        <v>0</v>
      </c>
      <c r="R9" s="46">
        <f t="shared" si="0"/>
        <v>0</v>
      </c>
    </row>
    <row r="12" spans="1:18" x14ac:dyDescent="0.2">
      <c r="O12" s="39" t="s">
        <v>36</v>
      </c>
    </row>
    <row r="13" spans="1:18" x14ac:dyDescent="0.2">
      <c r="O13" s="39"/>
    </row>
    <row r="14" spans="1:18" x14ac:dyDescent="0.2">
      <c r="O14" s="39"/>
    </row>
    <row r="15" spans="1:18" x14ac:dyDescent="0.2">
      <c r="O15" s="39" t="s">
        <v>37</v>
      </c>
    </row>
  </sheetData>
  <mergeCells count="7">
    <mergeCell ref="E3:E4"/>
    <mergeCell ref="F3:F4"/>
    <mergeCell ref="G3:R3"/>
    <mergeCell ref="A3:A4"/>
    <mergeCell ref="B3:B4"/>
    <mergeCell ref="C3:C4"/>
    <mergeCell ref="D3:D4"/>
  </mergeCells>
  <phoneticPr fontId="28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D14" sqref="D14"/>
    </sheetView>
  </sheetViews>
  <sheetFormatPr defaultColWidth="9.140625" defaultRowHeight="12.75" x14ac:dyDescent="0.2"/>
  <cols>
    <col min="1" max="1" width="3.28515625" style="52" customWidth="1"/>
    <col min="2" max="2" width="14" style="52" customWidth="1"/>
    <col min="3" max="3" width="11" style="52" customWidth="1"/>
    <col min="4" max="15" width="9.5703125" style="52" customWidth="1"/>
    <col min="16" max="16384" width="9.140625" style="52"/>
  </cols>
  <sheetData>
    <row r="2" spans="1:15" ht="21" customHeight="1" x14ac:dyDescent="0.2">
      <c r="A2" s="332" t="s">
        <v>38</v>
      </c>
      <c r="B2" s="332" t="s">
        <v>13</v>
      </c>
      <c r="C2" s="332" t="s">
        <v>39</v>
      </c>
      <c r="D2" s="333" t="s">
        <v>40</v>
      </c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3" spans="1:15" s="54" customFormat="1" ht="21" customHeight="1" x14ac:dyDescent="0.2">
      <c r="A3" s="332"/>
      <c r="B3" s="332"/>
      <c r="C3" s="332"/>
      <c r="D3" s="53" t="s">
        <v>19</v>
      </c>
      <c r="E3" s="53" t="s">
        <v>20</v>
      </c>
      <c r="F3" s="53" t="s">
        <v>21</v>
      </c>
      <c r="G3" s="53" t="s">
        <v>22</v>
      </c>
      <c r="H3" s="53" t="s">
        <v>23</v>
      </c>
      <c r="I3" s="53" t="s">
        <v>24</v>
      </c>
      <c r="J3" s="53" t="s">
        <v>25</v>
      </c>
      <c r="K3" s="53" t="s">
        <v>26</v>
      </c>
      <c r="L3" s="53" t="s">
        <v>27</v>
      </c>
      <c r="M3" s="53" t="s">
        <v>28</v>
      </c>
      <c r="N3" s="53" t="s">
        <v>29</v>
      </c>
      <c r="O3" s="53" t="s">
        <v>30</v>
      </c>
    </row>
    <row r="4" spans="1:15" ht="21" customHeight="1" x14ac:dyDescent="0.2">
      <c r="A4" s="55" t="s">
        <v>19</v>
      </c>
      <c r="B4" s="56" t="s">
        <v>31</v>
      </c>
      <c r="C4" s="57">
        <f>SUM(D4:O4)</f>
        <v>0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21" customHeight="1" x14ac:dyDescent="0.2">
      <c r="A5" s="55" t="s">
        <v>20</v>
      </c>
      <c r="B5" s="60" t="s">
        <v>32</v>
      </c>
      <c r="C5" s="57">
        <f>SUM(D5:O5)</f>
        <v>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21" customHeight="1" x14ac:dyDescent="0.2">
      <c r="A6" s="55" t="s">
        <v>21</v>
      </c>
      <c r="B6" s="60" t="s">
        <v>41</v>
      </c>
      <c r="C6" s="57">
        <f>SUM(D6:O6)</f>
        <v>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21" customHeight="1" x14ac:dyDescent="0.2">
      <c r="A7" s="55" t="s">
        <v>22</v>
      </c>
      <c r="B7" s="60" t="s">
        <v>34</v>
      </c>
      <c r="C7" s="57">
        <f>SUM(D7:O7)</f>
        <v>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s="63" customFormat="1" ht="21" customHeight="1" x14ac:dyDescent="0.2">
      <c r="A8" s="61"/>
      <c r="B8" s="61" t="s">
        <v>35</v>
      </c>
      <c r="C8" s="57">
        <f>SUM(D8:O8)</f>
        <v>0</v>
      </c>
      <c r="D8" s="62">
        <f t="shared" ref="D8:O8" si="0">SUM(D4:D7)</f>
        <v>0</v>
      </c>
      <c r="E8" s="62">
        <f t="shared" si="0"/>
        <v>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</row>
    <row r="11" spans="1:15" x14ac:dyDescent="0.2">
      <c r="M11" s="63" t="s">
        <v>36</v>
      </c>
    </row>
    <row r="12" spans="1:15" x14ac:dyDescent="0.2">
      <c r="M12" s="63"/>
    </row>
    <row r="13" spans="1:15" x14ac:dyDescent="0.2">
      <c r="M13" s="63"/>
    </row>
    <row r="14" spans="1:15" x14ac:dyDescent="0.2">
      <c r="M14" s="63" t="s">
        <v>42</v>
      </c>
    </row>
  </sheetData>
  <mergeCells count="4">
    <mergeCell ref="A2:A3"/>
    <mergeCell ref="B2:B3"/>
    <mergeCell ref="C2:C3"/>
    <mergeCell ref="D2:O2"/>
  </mergeCells>
  <phoneticPr fontId="28" type="noConversion"/>
  <printOptions horizontalCentered="1"/>
  <pageMargins left="0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G10" sqref="G10"/>
    </sheetView>
  </sheetViews>
  <sheetFormatPr defaultRowHeight="12.75" x14ac:dyDescent="0.2"/>
  <cols>
    <col min="1" max="1" width="5.7109375" customWidth="1"/>
    <col min="2" max="2" width="12.7109375" customWidth="1"/>
    <col min="3" max="4" width="13.7109375" customWidth="1"/>
    <col min="5" max="5" width="17.5703125" customWidth="1"/>
    <col min="6" max="6" width="11.42578125" customWidth="1"/>
    <col min="7" max="8" width="10.140625" customWidth="1"/>
    <col min="9" max="10" width="13.7109375" customWidth="1"/>
    <col min="11" max="11" width="14.28515625" customWidth="1"/>
    <col min="12" max="12" width="11.5703125" customWidth="1"/>
    <col min="13" max="13" width="16.28515625" customWidth="1"/>
  </cols>
  <sheetData>
    <row r="2" spans="1:13" s="66" customFormat="1" x14ac:dyDescent="0.2">
      <c r="A2" s="64"/>
      <c r="B2" s="64"/>
      <c r="C2" s="64"/>
      <c r="D2" s="64"/>
      <c r="E2" s="65"/>
      <c r="F2" s="65"/>
      <c r="G2" s="64"/>
      <c r="H2" s="64"/>
      <c r="I2" s="64"/>
      <c r="J2" s="64"/>
      <c r="K2" s="64"/>
      <c r="L2" s="64"/>
      <c r="M2" s="64"/>
    </row>
    <row r="3" spans="1:13" x14ac:dyDescent="0.2">
      <c r="A3" s="67"/>
    </row>
    <row r="5" spans="1:13" x14ac:dyDescent="0.2">
      <c r="A5" s="68" t="s">
        <v>43</v>
      </c>
    </row>
    <row r="6" spans="1:13" x14ac:dyDescent="0.2">
      <c r="A6" s="69" t="s">
        <v>44</v>
      </c>
      <c r="E6" s="70" t="e">
        <f>SUM(Rashodi!#REF!)+SUM(Rashodi!#REF!)</f>
        <v>#REF!</v>
      </c>
      <c r="F6" s="70"/>
    </row>
    <row r="7" spans="1:13" x14ac:dyDescent="0.2">
      <c r="A7" s="71" t="s">
        <v>45</v>
      </c>
      <c r="E7" s="72"/>
      <c r="F7" s="70"/>
    </row>
    <row r="8" spans="1:13" x14ac:dyDescent="0.2">
      <c r="A8" t="s">
        <v>46</v>
      </c>
      <c r="E8" s="72"/>
      <c r="F8" s="70"/>
    </row>
    <row r="9" spans="1:13" x14ac:dyDescent="0.2">
      <c r="A9" t="s">
        <v>47</v>
      </c>
      <c r="E9" s="72"/>
      <c r="F9" s="70"/>
    </row>
    <row r="10" spans="1:13" x14ac:dyDescent="0.2">
      <c r="A10" t="s">
        <v>48</v>
      </c>
      <c r="E10" s="70" t="e">
        <f>E6-E7+E8-E9</f>
        <v>#REF!</v>
      </c>
      <c r="F10" s="70"/>
    </row>
    <row r="11" spans="1:13" x14ac:dyDescent="0.2">
      <c r="A11" t="s">
        <v>49</v>
      </c>
      <c r="E11" s="73">
        <f>'Broj djece'!D9</f>
        <v>0</v>
      </c>
      <c r="F11" s="73"/>
    </row>
    <row r="12" spans="1:13" x14ac:dyDescent="0.2">
      <c r="A12" t="s">
        <v>50</v>
      </c>
      <c r="E12" s="74" t="e">
        <f>E10/E11</f>
        <v>#REF!</v>
      </c>
      <c r="F12" s="74"/>
    </row>
    <row r="13" spans="1:13" x14ac:dyDescent="0.2">
      <c r="B13" s="70"/>
    </row>
    <row r="14" spans="1:13" x14ac:dyDescent="0.2">
      <c r="B14" s="70"/>
    </row>
    <row r="15" spans="1:13" x14ac:dyDescent="0.2">
      <c r="B15" s="70"/>
    </row>
    <row r="16" spans="1:13" x14ac:dyDescent="0.2">
      <c r="A16" s="68" t="s">
        <v>51</v>
      </c>
      <c r="B16" s="70"/>
    </row>
    <row r="18" spans="1:11" s="38" customFormat="1" ht="35.25" customHeight="1" x14ac:dyDescent="0.2">
      <c r="A18" s="330" t="s">
        <v>52</v>
      </c>
      <c r="B18" s="330" t="s">
        <v>53</v>
      </c>
      <c r="C18" s="330" t="s">
        <v>54</v>
      </c>
      <c r="D18" s="330" t="s">
        <v>55</v>
      </c>
      <c r="E18" s="330" t="s">
        <v>56</v>
      </c>
      <c r="F18" s="330" t="s">
        <v>57</v>
      </c>
      <c r="G18" s="330" t="s">
        <v>58</v>
      </c>
      <c r="H18" s="330"/>
      <c r="I18" s="331" t="s">
        <v>59</v>
      </c>
      <c r="J18" s="330" t="s">
        <v>60</v>
      </c>
      <c r="K18" s="330" t="s">
        <v>61</v>
      </c>
    </row>
    <row r="19" spans="1:11" s="43" customFormat="1" ht="35.25" customHeight="1" x14ac:dyDescent="0.2">
      <c r="A19" s="330"/>
      <c r="B19" s="330"/>
      <c r="C19" s="330"/>
      <c r="D19" s="330"/>
      <c r="E19" s="330"/>
      <c r="F19" s="330"/>
      <c r="G19" s="42" t="s">
        <v>62</v>
      </c>
      <c r="H19" s="42" t="s">
        <v>63</v>
      </c>
      <c r="I19" s="331"/>
      <c r="J19" s="330"/>
      <c r="K19" s="330"/>
    </row>
    <row r="20" spans="1:11" s="76" customFormat="1" ht="10.5" customHeight="1" x14ac:dyDescent="0.2">
      <c r="A20" s="75" t="s">
        <v>19</v>
      </c>
      <c r="B20" s="75" t="s">
        <v>20</v>
      </c>
      <c r="C20" s="75" t="s">
        <v>21</v>
      </c>
      <c r="D20" s="75" t="s">
        <v>22</v>
      </c>
      <c r="E20" s="75" t="s">
        <v>23</v>
      </c>
      <c r="F20" s="75" t="s">
        <v>24</v>
      </c>
      <c r="G20" s="75" t="s">
        <v>25</v>
      </c>
      <c r="H20" s="75" t="s">
        <v>26</v>
      </c>
      <c r="I20" s="75" t="s">
        <v>27</v>
      </c>
      <c r="J20" s="75" t="s">
        <v>28</v>
      </c>
      <c r="K20" s="75" t="s">
        <v>29</v>
      </c>
    </row>
    <row r="21" spans="1:11" s="82" customFormat="1" ht="25.5" customHeight="1" x14ac:dyDescent="0.2">
      <c r="A21" s="77"/>
      <c r="B21" s="78"/>
      <c r="C21" s="79"/>
      <c r="D21" s="79"/>
      <c r="E21" s="79">
        <f>C21-D21</f>
        <v>0</v>
      </c>
      <c r="F21" s="80"/>
      <c r="G21" s="79" t="e">
        <f>SUM(Rashodi!#REF!)</f>
        <v>#REF!</v>
      </c>
      <c r="H21" s="79" t="e">
        <f>SUM(Rashodi!#REF!)</f>
        <v>#REF!</v>
      </c>
      <c r="I21" s="79" t="e">
        <f>Prihodi!#REF!+Prihodi!#REF!</f>
        <v>#REF!</v>
      </c>
      <c r="J21" s="80"/>
      <c r="K21" s="81"/>
    </row>
    <row r="22" spans="1:11" ht="21" customHeight="1" x14ac:dyDescent="0.2"/>
    <row r="23" spans="1:11" ht="21" customHeight="1" x14ac:dyDescent="0.2">
      <c r="I23" s="83" t="s">
        <v>64</v>
      </c>
      <c r="J23" s="84"/>
      <c r="K23" s="85"/>
    </row>
    <row r="24" spans="1:11" ht="21" customHeight="1" x14ac:dyDescent="0.2">
      <c r="I24" s="83" t="s">
        <v>65</v>
      </c>
      <c r="K24" s="86">
        <f>K21+K23</f>
        <v>0</v>
      </c>
    </row>
    <row r="28" spans="1:11" x14ac:dyDescent="0.2">
      <c r="J28" s="68" t="s">
        <v>36</v>
      </c>
    </row>
    <row r="29" spans="1:11" x14ac:dyDescent="0.2">
      <c r="J29" s="68"/>
    </row>
    <row r="30" spans="1:11" x14ac:dyDescent="0.2">
      <c r="J30" s="68"/>
    </row>
    <row r="31" spans="1:11" x14ac:dyDescent="0.2">
      <c r="J31" t="s">
        <v>42</v>
      </c>
    </row>
  </sheetData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honeticPr fontId="28" type="noConversion"/>
  <printOptions horizontalCentered="1"/>
  <pageMargins left="0" right="0" top="0.47291666666666665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MASLAČAK&amp;COBRAČUN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Prihodi</vt:lpstr>
      <vt:lpstr>Rashodi</vt:lpstr>
      <vt:lpstr>Broj djece</vt:lpstr>
      <vt:lpstr>Zaduženja roditelja</vt:lpstr>
      <vt:lpstr>Obračun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OSSBIG</cp:lastModifiedBy>
  <cp:lastPrinted>2023-12-27T13:16:00Z</cp:lastPrinted>
  <dcterms:created xsi:type="dcterms:W3CDTF">2010-02-25T13:03:31Z</dcterms:created>
  <dcterms:modified xsi:type="dcterms:W3CDTF">2023-12-29T08:17:52Z</dcterms:modified>
</cp:coreProperties>
</file>